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gdurazno\Desktop\Interconecciones\Documentos Finales\Documentos para publicacion\"/>
    </mc:Choice>
  </mc:AlternateContent>
  <xr:revisionPtr revIDLastSave="0" documentId="13_ncr:1_{8380C2F6-C0AD-4706-A1D8-2749E3AAEDEB}" xr6:coauthVersionLast="47" xr6:coauthVersionMax="47" xr10:uidLastSave="{00000000-0000-0000-0000-000000000000}"/>
  <bookViews>
    <workbookView xWindow="-110" yWindow="-110" windowWidth="19420" windowHeight="10420" tabRatio="810" activeTab="5" xr2:uid="{00000000-000D-0000-FFFF-FFFF00000000}"/>
  </bookViews>
  <sheets>
    <sheet name="Proforma Servicios" sheetId="13" r:id="rId1"/>
    <sheet name="RESUMEN" sheetId="1" r:id="rId2"/>
    <sheet name="A.1 Personal Tecnico" sheetId="2" r:id="rId3"/>
    <sheet name="B.1 Cargas social P_Tecnico" sheetId="4" r:id="rId4"/>
    <sheet name="A.2 Personal Auxiliar" sheetId="3" r:id="rId5"/>
    <sheet name="B.2  Carga social P_Auxiliar" sheetId="5" r:id="rId6"/>
    <sheet name="C. Costos servicios varios" sheetId="8" r:id="rId7"/>
    <sheet name="D. Costos Directos Miscelaneos" sheetId="9" r:id="rId8"/>
  </sheets>
  <definedNames>
    <definedName name="_xlnm.Print_Area" localSheetId="5">'B.2  Carga social P_Auxiliar'!$B$1:$O$22</definedName>
    <definedName name="_xlnm.Print_Area" localSheetId="0">'Proforma Servicios'!$A$1:$G$26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3" l="1"/>
  <c r="G9" i="13" s="1"/>
  <c r="B8" i="13"/>
  <c r="B6" i="4"/>
  <c r="D16" i="4"/>
  <c r="D18" i="4"/>
  <c r="D15" i="4"/>
  <c r="D13" i="4"/>
  <c r="D14" i="4"/>
  <c r="D17" i="4"/>
  <c r="D19" i="4"/>
  <c r="D20" i="4"/>
  <c r="C21" i="4"/>
  <c r="H21" i="4" s="1"/>
  <c r="F57" i="8"/>
  <c r="F66" i="8"/>
  <c r="D19" i="8"/>
  <c r="D21" i="4" l="1"/>
  <c r="G13" i="4"/>
  <c r="F49" i="8"/>
  <c r="C20" i="4"/>
  <c r="H20" i="4" s="1"/>
  <c r="C19" i="4"/>
  <c r="H19" i="4" s="1"/>
  <c r="C18" i="4"/>
  <c r="H18" i="4" s="1"/>
  <c r="C17" i="4"/>
  <c r="H17" i="4" s="1"/>
  <c r="C16" i="4"/>
  <c r="H16" i="4" s="1"/>
  <c r="C15" i="4"/>
  <c r="H15" i="4" s="1"/>
  <c r="C14" i="4"/>
  <c r="H14" i="4" s="1"/>
  <c r="C13" i="4"/>
  <c r="E14" i="2"/>
  <c r="F13" i="4" l="1"/>
  <c r="H13" i="4"/>
  <c r="B27" i="2"/>
  <c r="E17" i="2"/>
  <c r="B16" i="4" l="1"/>
  <c r="B18" i="4"/>
  <c r="B19" i="4"/>
  <c r="B20" i="4"/>
  <c r="E16" i="2"/>
  <c r="E18" i="2"/>
  <c r="F13" i="3" l="1"/>
  <c r="B13" i="4"/>
  <c r="E15" i="2"/>
  <c r="B42" i="9"/>
  <c r="B27" i="5"/>
  <c r="B33" i="4"/>
  <c r="B24" i="3"/>
  <c r="B15" i="4"/>
  <c r="E21" i="2"/>
  <c r="E20" i="2"/>
  <c r="E19" i="2"/>
  <c r="H21" i="9"/>
  <c r="B6" i="8"/>
  <c r="B6" i="9"/>
  <c r="B6" i="5"/>
  <c r="B6" i="3"/>
  <c r="B6" i="2"/>
  <c r="E14" i="3"/>
  <c r="E15" i="3"/>
  <c r="B8" i="3"/>
  <c r="B9" i="2"/>
  <c r="B9" i="3" s="1"/>
  <c r="B13" i="5"/>
  <c r="B14" i="5"/>
  <c r="B9" i="9" l="1"/>
  <c r="B8" i="8"/>
  <c r="B9" i="4"/>
  <c r="B9" i="5" s="1"/>
  <c r="F36" i="9"/>
  <c r="D24" i="1" s="1"/>
  <c r="E72" i="8"/>
  <c r="D23" i="1" s="1"/>
  <c r="E19" i="3"/>
  <c r="D16" i="1" s="1"/>
  <c r="E22" i="5" l="1"/>
  <c r="G22" i="5"/>
  <c r="F22" i="5"/>
  <c r="I22" i="5" l="1"/>
  <c r="D21" i="1" s="1"/>
  <c r="E13" i="2" l="1"/>
  <c r="E22" i="2" s="1"/>
  <c r="D15" i="1" s="1"/>
  <c r="D13" i="1" s="1"/>
  <c r="G21" i="4"/>
  <c r="F21" i="4"/>
  <c r="G15" i="4"/>
  <c r="F15" i="4"/>
  <c r="F14" i="4"/>
  <c r="G14" i="4"/>
  <c r="F18" i="4"/>
  <c r="G18" i="4"/>
  <c r="F17" i="4"/>
  <c r="G17" i="4"/>
  <c r="F19" i="4"/>
  <c r="G19" i="4"/>
  <c r="G20" i="4"/>
  <c r="F20" i="4"/>
  <c r="F16" i="4"/>
  <c r="G16" i="4"/>
  <c r="E14" i="4"/>
  <c r="E18" i="4"/>
  <c r="E15" i="4"/>
  <c r="E19" i="4"/>
  <c r="E16" i="4"/>
  <c r="E20" i="4"/>
  <c r="E17" i="4"/>
  <c r="E21" i="4"/>
  <c r="I21" i="4" s="1"/>
  <c r="E13" i="4"/>
  <c r="I13" i="4" s="1"/>
  <c r="I16" i="4" l="1"/>
  <c r="I15" i="4"/>
  <c r="J15" i="4" s="1"/>
  <c r="I18" i="4"/>
  <c r="I20" i="4"/>
  <c r="I19" i="4"/>
  <c r="I14" i="4"/>
  <c r="J14" i="4" s="1"/>
  <c r="I17" i="4"/>
  <c r="J17" i="4" s="1"/>
  <c r="D26" i="1"/>
  <c r="J21" i="4"/>
  <c r="E28" i="4"/>
  <c r="F28" i="4"/>
  <c r="G28" i="4"/>
  <c r="J20" i="4"/>
  <c r="J16" i="4" l="1"/>
  <c r="J19" i="4"/>
  <c r="J18" i="4"/>
  <c r="J13" i="4"/>
  <c r="I28" i="4"/>
  <c r="D20" i="1" l="1"/>
  <c r="D18" i="1" s="1"/>
  <c r="D28" i="1" s="1"/>
  <c r="D29" i="1" s="1"/>
  <c r="D30" i="1" s="1"/>
  <c r="J28" i="4"/>
</calcChain>
</file>

<file path=xl/sharedStrings.xml><?xml version="1.0" encoding="utf-8"?>
<sst xmlns="http://schemas.openxmlformats.org/spreadsheetml/2006/main" count="205" uniqueCount="128">
  <si>
    <t>CONCEPTO</t>
  </si>
  <si>
    <t xml:space="preserve">VALOR TOTAL </t>
  </si>
  <si>
    <t>A. SUELDOS</t>
  </si>
  <si>
    <t xml:space="preserve"> </t>
  </si>
  <si>
    <t xml:space="preserve">B. CARGAS SOCIALES </t>
  </si>
  <si>
    <t>12 % IVA</t>
  </si>
  <si>
    <t xml:space="preserve">TOTAL </t>
  </si>
  <si>
    <t>SUELDOS DEL PERSONAL TECNICO DEL PROPONENTE</t>
  </si>
  <si>
    <t>NOMBRES Y</t>
  </si>
  <si>
    <t>TIEMPO</t>
  </si>
  <si>
    <t xml:space="preserve">                    SUELDOS</t>
  </si>
  <si>
    <t>APELLIDOS</t>
  </si>
  <si>
    <t>(meses)</t>
  </si>
  <si>
    <t>Mensual</t>
  </si>
  <si>
    <t>Total</t>
  </si>
  <si>
    <t xml:space="preserve">TOTAL GENERAL </t>
  </si>
  <si>
    <t>SUELDOS DEL PERSONAL AUXILIAR Y ADMINISTRATIVO</t>
  </si>
  <si>
    <t>GASTOS POR CARGAS SOCIALES DEL PERSONAL TECNICO</t>
  </si>
  <si>
    <t>SUELDO</t>
  </si>
  <si>
    <t>XIII</t>
  </si>
  <si>
    <t>XIV</t>
  </si>
  <si>
    <t>mes</t>
  </si>
  <si>
    <t>CARGAS</t>
  </si>
  <si>
    <t xml:space="preserve">TOTALES </t>
  </si>
  <si>
    <t>GASTOS POR CARGAS SOCIALES DEL PERSONAL AUXILIAR Y ADMINISTRATIVO</t>
  </si>
  <si>
    <t>ACTIVIDAD</t>
  </si>
  <si>
    <t>INCREMENTO</t>
  </si>
  <si>
    <t>SALARIO BASE</t>
  </si>
  <si>
    <t>Unidad</t>
  </si>
  <si>
    <t>Cantidad</t>
  </si>
  <si>
    <t>Valor</t>
  </si>
  <si>
    <t>Global</t>
  </si>
  <si>
    <t>COSTOS DIRECTOS MISCELANEOS</t>
  </si>
  <si>
    <t>3. Suministro de Materiales</t>
  </si>
  <si>
    <t>TOTAL GENERAL  COSTOS</t>
  </si>
  <si>
    <t>IESS (PATR)</t>
  </si>
  <si>
    <t>PRESUPUESTO: Referencial</t>
  </si>
  <si>
    <t>5. Equipos de Oficina</t>
  </si>
  <si>
    <t>CONSULTOR</t>
  </si>
  <si>
    <t>____________________________________</t>
  </si>
  <si>
    <t>6.  Alquiler equipos computación</t>
  </si>
  <si>
    <t>D. COSTOS DIRECTOS MISCELANEOS</t>
  </si>
  <si>
    <r>
      <t xml:space="preserve"> </t>
    </r>
    <r>
      <rPr>
        <b/>
        <sz val="11"/>
        <rFont val="Arial"/>
        <family val="2"/>
      </rPr>
      <t>A.1</t>
    </r>
    <r>
      <rPr>
        <sz val="11"/>
        <rFont val="Arial"/>
        <family val="2"/>
      </rPr>
      <t>.- Personal Técnico</t>
    </r>
  </si>
  <si>
    <r>
      <rPr>
        <b/>
        <sz val="11"/>
        <rFont val="Arial"/>
        <family val="2"/>
      </rPr>
      <t xml:space="preserve"> A.2</t>
    </r>
    <r>
      <rPr>
        <sz val="11"/>
        <rFont val="Arial"/>
        <family val="2"/>
      </rPr>
      <t>.- Personal Auxiliar</t>
    </r>
  </si>
  <si>
    <r>
      <rPr>
        <b/>
        <sz val="11"/>
        <rFont val="Arial"/>
        <family val="2"/>
      </rPr>
      <t xml:space="preserve"> B.1</t>
    </r>
    <r>
      <rPr>
        <sz val="11"/>
        <rFont val="Arial"/>
        <family val="2"/>
      </rPr>
      <t>.- Personal Técnico</t>
    </r>
  </si>
  <si>
    <r>
      <t xml:space="preserve"> </t>
    </r>
    <r>
      <rPr>
        <b/>
        <sz val="11"/>
        <rFont val="Arial"/>
        <family val="2"/>
      </rPr>
      <t>B.2</t>
    </r>
    <r>
      <rPr>
        <sz val="11"/>
        <rFont val="Arial"/>
        <family val="2"/>
      </rPr>
      <t>.- Personal Auxiliar</t>
    </r>
  </si>
  <si>
    <t>TIEMPO DE EJECUCION DE LA CONSULTORIA :</t>
  </si>
  <si>
    <t>C. COSTOS COMPROBABLES Y SERVICIOS VARIOS</t>
  </si>
  <si>
    <t>Al consultor no se considera beneficios sociales.</t>
  </si>
  <si>
    <t>TOTAL GENERAL (A+B+C+D)</t>
  </si>
  <si>
    <t xml:space="preserve">1. Arriendo de Oficina </t>
  </si>
  <si>
    <t>2. Servicios básicos (agua, luz, telefono, internet)</t>
  </si>
  <si>
    <t>2. Movilización : (Vehículo incluye chofer)</t>
  </si>
  <si>
    <t>4. Impresiones, reproducciones  y ediciones</t>
  </si>
  <si>
    <t>FORMULARIO D</t>
  </si>
  <si>
    <t>Km</t>
  </si>
  <si>
    <t>Estudio de Suelos</t>
  </si>
  <si>
    <t>SUBCONTRATOS</t>
  </si>
  <si>
    <t>P.U.</t>
  </si>
  <si>
    <t>Topografia</t>
  </si>
  <si>
    <t>Catastro de Estructuras</t>
  </si>
  <si>
    <t>m2</t>
  </si>
  <si>
    <t>COSTOS SERVICIOS VARIOS</t>
  </si>
  <si>
    <t>PERSONAL TECNICO</t>
  </si>
  <si>
    <t xml:space="preserve">Director de proyecto </t>
  </si>
  <si>
    <t>Especialista Estructural</t>
  </si>
  <si>
    <t>Ingeniero Apoyo</t>
  </si>
  <si>
    <t>Especialista Hidraulico</t>
  </si>
  <si>
    <t>Especialista Ambiental</t>
  </si>
  <si>
    <t>Costos</t>
  </si>
  <si>
    <t>Asistente</t>
  </si>
  <si>
    <t>7. Garantías</t>
  </si>
  <si>
    <t>MACHANGARA SUR-RICAURTE</t>
  </si>
  <si>
    <t xml:space="preserve"> EL CEBOLLAR</t>
  </si>
  <si>
    <t>Servicios de georadar para levantamiento de información de infraestructura soterrada</t>
  </si>
  <si>
    <t>Geo Radar</t>
  </si>
  <si>
    <t>Ingeniero Eléctrico</t>
  </si>
  <si>
    <t>Franja topografica de 20m de ancho</t>
  </si>
  <si>
    <t>Ingeniero eléctrico</t>
  </si>
  <si>
    <t>GEOFISICA</t>
  </si>
  <si>
    <t>TOMOGRAFÍA SÍSMICA - SÍSMICA DE REFRACCION (Vp) - 24 GEÓFONOS C/3m - 7 SHOTS- 69 m - 25 m profundidad</t>
  </si>
  <si>
    <t>M</t>
  </si>
  <si>
    <t>SISMICA MASW - REMI. PERFIL 2D.
SE REALIZAN PERFILES DE 69M Y 18 SHOTS EN CADA PERFIL.
TECNICA ROLLALONG.
CONSIDERA UN SHOT CADA 3 M.
ALTA RESOLUCIÓN.</t>
  </si>
  <si>
    <t>TOMOGRAFÍA ELÉCTRICA C/5 M, PROFUNDIDAD 35 M (LINEA DE 155 M)</t>
  </si>
  <si>
    <t>TOTAL GEOFISICA</t>
  </si>
  <si>
    <t>GEOTECNIA</t>
  </si>
  <si>
    <t>U</t>
  </si>
  <si>
    <t>ENSAYO SPT EN SUELO HASTA 10 M DE PROFUNDIDAD O RECHAZO CON EQUIPO AUTOMATICO.</t>
  </si>
  <si>
    <t>ENSAYO DPSH (PENETRACION DINAMICA SUPERPESADA). PENETRACION CONTINUA HASTA 10 M DE PROFUNDIDAD O RECHAZO. NORMA UNE 103-801-94</t>
  </si>
  <si>
    <t>TOTAL GEOTECNIA</t>
  </si>
  <si>
    <t>ENSAYOS DE LABORATORIO</t>
  </si>
  <si>
    <t>CLASIFICACIÓN DE SUELOS SUCS INCLUYE (GRANULOMETRÍA, LÍMITES DE ATTERBERG, HUMEDAD NATURAL). NORMA ASTM D2487. VALIDACION DE PROTOCOLOS E INFORME</t>
  </si>
  <si>
    <t>DENSIDAD NATURAL (PESO UNITARIO) DE SUELO. NORMA ASTM D7263. VALIDACION DE PROTOCOLOS E INFORME</t>
  </si>
  <si>
    <t>ENSAYO PRESIOMÉTRICO - ENSAYO TRIAXIAL UU O ENSAYO DE CORTE DIRECTO</t>
  </si>
  <si>
    <t>SANTA CATALINA</t>
  </si>
  <si>
    <t>Especialista Geotecnico</t>
  </si>
  <si>
    <t>TOTAL SUELDO + CARGAS</t>
  </si>
  <si>
    <t>Días</t>
  </si>
  <si>
    <t xml:space="preserve">Sociólogo </t>
  </si>
  <si>
    <t>Sociólogo</t>
  </si>
  <si>
    <t>COSTOS DIRECTOS</t>
  </si>
  <si>
    <t>COSTOS INDIRECTOS</t>
  </si>
  <si>
    <t>UTILIDAD</t>
  </si>
  <si>
    <t>RESUMEN DEL PRESUPUESTO DE LOS ESTUDIOS - PERSONA JURIDICA</t>
  </si>
  <si>
    <t xml:space="preserve">Vacaciones </t>
  </si>
  <si>
    <t>Especialista geotecnico</t>
  </si>
  <si>
    <t>Vacaciones</t>
  </si>
  <si>
    <t>PROYECTO:“ACTUALIZACIÓN DE LOS ESTUDIOS DE LAS CONDUCCIONES DE AGUA POTABLE DE TIXAN – CEBOLLAR Y REFUERZO A RICAURTE, QUE INCLUIRA ESTUDIOS GEOLÓGICO – GEOTÉCNICO – HIDRÁULICO - ELECTROMECÁNICO Y ESTRUCTURAL PARA LOS ELEMENTOS DE ABASTECIMIENTO DE AGUA POTABLE DEL CANTÓN CUENCA”</t>
  </si>
  <si>
    <t xml:space="preserve">FECHA:            </t>
  </si>
  <si>
    <t>PROYECTO:PROYECTO:“ACTUALIZACIÓN DE LOS ESTUDIOS DE LAS CONDUCCIONES DE AGUA POTABLE DE TIXAN – CEBOLLAR Y REFUERZO A RICAURTE, QUE INCLUIRA ESTUDIOS GEOLÓGICO – GEOTÉCNICO – HIDRÁULICO - ELECTROMECÁNICO Y ESTRUCTURAL PARA LOS ELEMENTOS DE ABASTECIMIENTO DE AGUA POTABLE DEL CANTÓN CUENCA”</t>
  </si>
  <si>
    <t>PROYECTO: PROYECTO:“ACTUALIZACIÓN DE LOS ESTUDIOS DE LAS CONDUCCIONES DE AGUA POTABLE DE TIXAN – CEBOLLAR Y REFUERZO A RICAURTE, QUE INCLUIRA ESTUDIOS GEOLÓGICO – GEOTÉCNICO – HIDRÁULICO - ELECTROMECÁNICO Y ESTRUCTURAL PARA LOS ELEMENTOS DE ABASTECIMIENTO DE AGUA POTABLE DEL CANTÓN CUENCA”</t>
  </si>
  <si>
    <t>PROYECTO : PROYECTO:“ACTUALIZACIÓN DE LOS ESTUDIOS DE LAS CONDUCCIONES DE AGUA POTABLE DE TIXAN – CEBOLLAR Y REFUERZO A RICAURTE, QUE INCLUIRA ESTUDIOS GEOLÓGICO – GEOTÉCNICO – HIDRÁULICO - ELECTROMECÁNICO Y ESTRUCTURAL PARA LOS ELEMENTOS DE ABASTECIMIENTO DE AGUA POTABLE DEL CANTÓN CUENCA”</t>
  </si>
  <si>
    <t>PROYECTO: “ACTUALIZACIÓN DE LOS ESTUDIOS DE LAS CONDUCCIONES DE AGUA POTABLE DE TIXAN – CEBOLLAR Y REFUERZO A RICAURTE, QUE INCLUIRA ESTUDIOS GEOLÓGICO – GEOTÉCNICO – HIDRÁULICO - ELECTROMECÁNICO Y ESTRUCTURAL PARA LOS ELEMENTOS DE ABASTECIMIENTO DE AGUA POTABLE DEL CANTÓN CUENCA”</t>
  </si>
  <si>
    <t>PROFORMA PARA LA CONSULTORIA:</t>
  </si>
  <si>
    <t>“ACTUALIZACIÓN DE LOS ESTUDIOS DE LAS CONDUCCIONES DE AGUA POTABLE DE TIXAN – CEBOLLAR Y REFUERZO A RICAURTE, QUE INCLUIRA ESTUDIOS GEOLÓGICO – GEOTÉCNICO – HIDRÁULICO - ELECTROMECÁNICO Y ESTRUCTURAL PARA LOS ELEMENTOS DE ABASTECIMIENTO DE AGUA POTABLE DEL CANTÓN CUENCA”</t>
  </si>
  <si>
    <t>CPC:</t>
  </si>
  <si>
    <t>PLAZO:</t>
  </si>
  <si>
    <t>225 días</t>
  </si>
  <si>
    <t>CPC</t>
  </si>
  <si>
    <t>DESCRIPCIÓN</t>
  </si>
  <si>
    <t>UNIDAD</t>
  </si>
  <si>
    <t>CANTIDAD</t>
  </si>
  <si>
    <t>P. UNITARIO</t>
  </si>
  <si>
    <t>TOTAL</t>
  </si>
  <si>
    <t>global</t>
  </si>
  <si>
    <t>Fecha:</t>
  </si>
  <si>
    <t>Vigencia:</t>
  </si>
  <si>
    <t>120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</si>
</sst>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 &quot;$&quot;* #,##0.00_ ;_ &quot;$&quot;* \-#,##0.00_ ;_ &quot;$&quot;* &quot;-&quot;??_ ;_ @_ "/>
    <numFmt numFmtId="164" formatCode="0.000"/>
    <numFmt numFmtId="165" formatCode="[$$-409]#,##0.00;[Red]&quot;-&quot;[$$-409]#,##0.00"/>
    <numFmt numFmtId="166" formatCode="[$$-409]#,##0.00;[Red][$$-409]#,##0.00"/>
    <numFmt numFmtId="167" formatCode="#,##0.00_ ;\-#,##0.00\ "/>
    <numFmt numFmtId="168" formatCode="#,##0.0000"/>
    <numFmt numFmtId="169" formatCode="&quot;$&quot;#,##0.00"/>
    <numFmt numFmtId="170" formatCode="&quot;$&quot;#,##0.0"/>
    <numFmt numFmtId="171" formatCode="[$$-409]#,##0.000;[Red][$$-409]#,##0.000"/>
    <numFmt numFmtId="172" formatCode="#,##0.00000000000"/>
  </numFmts>
  <fonts count="23">
    <font>
      <sz val="12"/>
      <name val="Arial"/>
    </font>
    <font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8"/>
      <name val="AvantGarde Bk BT"/>
      <family val="2"/>
    </font>
    <font>
      <b/>
      <sz val="7"/>
      <name val="AvantGarde Bk BT"/>
      <family val="2"/>
    </font>
    <font>
      <sz val="8"/>
      <name val="AvantGarde Bk BT"/>
      <family val="2"/>
    </font>
    <font>
      <sz val="10"/>
      <name val="AvantGarde Bk BT"/>
      <family val="2"/>
    </font>
    <font>
      <b/>
      <sz val="16"/>
      <name val="Arial"/>
      <family val="2"/>
    </font>
    <font>
      <b/>
      <sz val="12"/>
      <name val="AvantGarde Bk BT"/>
      <family val="2"/>
    </font>
    <font>
      <b/>
      <sz val="16"/>
      <name val="AvantGarde Bk BT"/>
      <family val="2"/>
    </font>
    <font>
      <b/>
      <sz val="11"/>
      <name val="Liberation Sans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/>
      <diagonal/>
    </border>
    <border>
      <left style="thin">
        <color indexed="8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/>
      <right style="thin">
        <color indexed="8"/>
      </right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theme="1"/>
      </top>
      <bottom style="thin">
        <color theme="1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44" fontId="11" fillId="0" borderId="0" applyFont="0" applyFill="0" applyBorder="0" applyAlignment="0" applyProtection="0"/>
    <xf numFmtId="0" fontId="3" fillId="0" borderId="0"/>
  </cellStyleXfs>
  <cellXfs count="2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37" fontId="0" fillId="0" borderId="0" xfId="0" applyNumberFormat="1"/>
    <xf numFmtId="39" fontId="3" fillId="0" borderId="1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right"/>
    </xf>
    <xf numFmtId="37" fontId="0" fillId="0" borderId="1" xfId="0" applyNumberFormat="1" applyBorder="1" applyAlignment="1">
      <alignment horizontal="right"/>
    </xf>
    <xf numFmtId="39" fontId="0" fillId="0" borderId="1" xfId="0" applyNumberFormat="1" applyBorder="1" applyAlignment="1">
      <alignment horizontal="center"/>
    </xf>
    <xf numFmtId="39" fontId="0" fillId="0" borderId="2" xfId="0" applyNumberFormat="1" applyBorder="1" applyAlignment="1">
      <alignment horizontal="center"/>
    </xf>
    <xf numFmtId="37" fontId="2" fillId="0" borderId="0" xfId="0" applyNumberFormat="1" applyFont="1"/>
    <xf numFmtId="39" fontId="0" fillId="0" borderId="0" xfId="0" applyNumberFormat="1"/>
    <xf numFmtId="164" fontId="0" fillId="0" borderId="0" xfId="0" applyNumberFormat="1"/>
    <xf numFmtId="37" fontId="0" fillId="0" borderId="0" xfId="0" applyNumberFormat="1" applyAlignment="1">
      <alignment horizontal="right"/>
    </xf>
    <xf numFmtId="0" fontId="2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0" fontId="4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4" fontId="5" fillId="0" borderId="10" xfId="0" applyNumberFormat="1" applyFont="1" applyBorder="1" applyAlignment="1">
      <alignment horizontal="right"/>
    </xf>
    <xf numFmtId="4" fontId="5" fillId="0" borderId="11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/>
    </xf>
    <xf numFmtId="0" fontId="6" fillId="0" borderId="12" xfId="0" applyFont="1" applyBorder="1"/>
    <xf numFmtId="0" fontId="5" fillId="0" borderId="12" xfId="0" applyFont="1" applyBorder="1"/>
    <xf numFmtId="0" fontId="5" fillId="0" borderId="13" xfId="0" applyFont="1" applyBorder="1"/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4" fontId="6" fillId="0" borderId="10" xfId="0" applyNumberFormat="1" applyFont="1" applyBorder="1" applyAlignment="1">
      <alignment horizontal="righ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0" fontId="5" fillId="0" borderId="12" xfId="0" applyNumberFormat="1" applyFont="1" applyBorder="1" applyAlignment="1">
      <alignment horizontal="right"/>
    </xf>
    <xf numFmtId="10" fontId="5" fillId="0" borderId="18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9" fontId="0" fillId="0" borderId="11" xfId="0" applyNumberFormat="1" applyBorder="1"/>
    <xf numFmtId="37" fontId="0" fillId="0" borderId="19" xfId="0" applyNumberFormat="1" applyBorder="1" applyAlignment="1">
      <alignment horizontal="right"/>
    </xf>
    <xf numFmtId="37" fontId="2" fillId="0" borderId="20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39" fontId="0" fillId="0" borderId="0" xfId="0" applyNumberFormat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left"/>
    </xf>
    <xf numFmtId="37" fontId="0" fillId="0" borderId="24" xfId="0" applyNumberFormat="1" applyBorder="1" applyAlignment="1">
      <alignment horizontal="right"/>
    </xf>
    <xf numFmtId="0" fontId="0" fillId="0" borderId="23" xfId="0" applyBorder="1"/>
    <xf numFmtId="37" fontId="0" fillId="0" borderId="25" xfId="0" applyNumberFormat="1" applyBorder="1" applyAlignment="1">
      <alignment horizontal="right"/>
    </xf>
    <xf numFmtId="0" fontId="0" fillId="0" borderId="6" xfId="0" applyBorder="1"/>
    <xf numFmtId="39" fontId="0" fillId="0" borderId="26" xfId="0" applyNumberFormat="1" applyBorder="1" applyAlignment="1">
      <alignment horizontal="center"/>
    </xf>
    <xf numFmtId="37" fontId="0" fillId="0" borderId="7" xfId="0" applyNumberFormat="1" applyBorder="1" applyAlignment="1">
      <alignment horizontal="right"/>
    </xf>
    <xf numFmtId="37" fontId="0" fillId="0" borderId="8" xfId="0" applyNumberFormat="1" applyBorder="1" applyAlignment="1">
      <alignment horizontal="right"/>
    </xf>
    <xf numFmtId="37" fontId="5" fillId="0" borderId="0" xfId="0" applyNumberFormat="1" applyFont="1" applyAlignment="1">
      <alignment horizontal="right"/>
    </xf>
    <xf numFmtId="0" fontId="3" fillId="0" borderId="23" xfId="0" applyFont="1" applyBorder="1" applyAlignment="1">
      <alignment horizontal="left"/>
    </xf>
    <xf numFmtId="0" fontId="2" fillId="0" borderId="30" xfId="0" applyFont="1" applyBorder="1" applyAlignment="1">
      <alignment vertical="center"/>
    </xf>
    <xf numFmtId="0" fontId="0" fillId="0" borderId="31" xfId="0" applyBorder="1"/>
    <xf numFmtId="37" fontId="0" fillId="0" borderId="32" xfId="0" applyNumberFormat="1" applyBorder="1" applyAlignment="1">
      <alignment horizontal="right"/>
    </xf>
    <xf numFmtId="37" fontId="2" fillId="0" borderId="33" xfId="0" applyNumberFormat="1" applyFont="1" applyBorder="1" applyAlignment="1">
      <alignment horizontal="right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39" fontId="0" fillId="0" borderId="35" xfId="0" applyNumberFormat="1" applyBorder="1" applyAlignment="1">
      <alignment horizontal="center"/>
    </xf>
    <xf numFmtId="0" fontId="3" fillId="0" borderId="4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1" xfId="0" applyBorder="1"/>
    <xf numFmtId="0" fontId="0" fillId="0" borderId="38" xfId="0" applyBorder="1"/>
    <xf numFmtId="39" fontId="0" fillId="0" borderId="43" xfId="0" applyNumberFormat="1" applyBorder="1" applyAlignment="1">
      <alignment horizontal="center"/>
    </xf>
    <xf numFmtId="39" fontId="0" fillId="0" borderId="31" xfId="0" applyNumberFormat="1" applyBorder="1"/>
    <xf numFmtId="0" fontId="3" fillId="0" borderId="41" xfId="0" applyFont="1" applyBorder="1"/>
    <xf numFmtId="39" fontId="3" fillId="0" borderId="2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left"/>
    </xf>
    <xf numFmtId="39" fontId="8" fillId="3" borderId="29" xfId="0" applyNumberFormat="1" applyFont="1" applyFill="1" applyBorder="1" applyAlignment="1">
      <alignment horizontal="right"/>
    </xf>
    <xf numFmtId="0" fontId="8" fillId="0" borderId="12" xfId="0" applyFont="1" applyBorder="1" applyAlignment="1">
      <alignment horizontal="left"/>
    </xf>
    <xf numFmtId="39" fontId="7" fillId="0" borderId="12" xfId="0" applyNumberFormat="1" applyFont="1" applyBorder="1" applyAlignment="1">
      <alignment horizontal="right"/>
    </xf>
    <xf numFmtId="0" fontId="7" fillId="0" borderId="12" xfId="0" applyFont="1" applyBorder="1" applyAlignment="1">
      <alignment horizontal="left"/>
    </xf>
    <xf numFmtId="0" fontId="7" fillId="0" borderId="12" xfId="0" applyFont="1" applyBorder="1"/>
    <xf numFmtId="0" fontId="8" fillId="3" borderId="29" xfId="0" applyFont="1" applyFill="1" applyBorder="1"/>
    <xf numFmtId="0" fontId="8" fillId="0" borderId="12" xfId="0" applyFont="1" applyBorder="1"/>
    <xf numFmtId="0" fontId="8" fillId="0" borderId="29" xfId="0" applyFont="1" applyBorder="1"/>
    <xf numFmtId="39" fontId="7" fillId="0" borderId="29" xfId="0" applyNumberFormat="1" applyFont="1" applyBorder="1" applyAlignment="1">
      <alignment horizontal="right"/>
    </xf>
    <xf numFmtId="0" fontId="8" fillId="0" borderId="13" xfId="0" applyFont="1" applyBorder="1"/>
    <xf numFmtId="39" fontId="7" fillId="0" borderId="13" xfId="0" applyNumberFormat="1" applyFont="1" applyBorder="1" applyAlignment="1">
      <alignment horizontal="right"/>
    </xf>
    <xf numFmtId="0" fontId="8" fillId="0" borderId="10" xfId="0" applyFont="1" applyBorder="1"/>
    <xf numFmtId="39" fontId="7" fillId="0" borderId="10" xfId="0" applyNumberFormat="1" applyFont="1" applyBorder="1" applyAlignment="1">
      <alignment horizontal="right"/>
    </xf>
    <xf numFmtId="0" fontId="8" fillId="0" borderId="27" xfId="0" applyFont="1" applyBorder="1" applyAlignment="1">
      <alignment vertical="center"/>
    </xf>
    <xf numFmtId="39" fontId="8" fillId="0" borderId="20" xfId="0" applyNumberFormat="1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center"/>
    </xf>
    <xf numFmtId="0" fontId="3" fillId="0" borderId="23" xfId="0" applyFont="1" applyBorder="1"/>
    <xf numFmtId="0" fontId="8" fillId="0" borderId="0" xfId="0" applyFont="1" applyAlignment="1">
      <alignment horizontal="right"/>
    </xf>
    <xf numFmtId="39" fontId="7" fillId="0" borderId="0" xfId="0" applyNumberFormat="1" applyFont="1"/>
    <xf numFmtId="167" fontId="5" fillId="0" borderId="0" xfId="0" applyNumberFormat="1" applyFont="1"/>
    <xf numFmtId="4" fontId="10" fillId="0" borderId="1" xfId="0" applyNumberFormat="1" applyFont="1" applyBorder="1" applyAlignment="1">
      <alignment horizontal="right"/>
    </xf>
    <xf numFmtId="49" fontId="12" fillId="0" borderId="0" xfId="0" applyNumberFormat="1" applyFont="1" applyAlignment="1">
      <alignment vertical="top"/>
    </xf>
    <xf numFmtId="0" fontId="15" fillId="0" borderId="0" xfId="0" applyFont="1"/>
    <xf numFmtId="49" fontId="12" fillId="4" borderId="0" xfId="0" applyNumberFormat="1" applyFont="1" applyFill="1" applyAlignment="1">
      <alignment vertical="top"/>
    </xf>
    <xf numFmtId="0" fontId="13" fillId="4" borderId="0" xfId="0" applyFont="1" applyFill="1" applyAlignment="1">
      <alignment horizontal="justify" vertical="top" wrapText="1"/>
    </xf>
    <xf numFmtId="0" fontId="12" fillId="4" borderId="0" xfId="0" applyFont="1" applyFill="1" applyAlignment="1">
      <alignment horizontal="center" vertical="top"/>
    </xf>
    <xf numFmtId="168" fontId="12" fillId="4" borderId="0" xfId="0" applyNumberFormat="1" applyFont="1" applyFill="1" applyAlignment="1">
      <alignment horizontal="right" vertical="top"/>
    </xf>
    <xf numFmtId="169" fontId="12" fillId="4" borderId="0" xfId="0" applyNumberFormat="1" applyFont="1" applyFill="1" applyAlignment="1">
      <alignment horizontal="right" vertical="top"/>
    </xf>
    <xf numFmtId="10" fontId="12" fillId="4" borderId="0" xfId="0" applyNumberFormat="1" applyFont="1" applyFill="1" applyAlignment="1">
      <alignment horizontal="right" vertical="top"/>
    </xf>
    <xf numFmtId="49" fontId="14" fillId="4" borderId="0" xfId="0" applyNumberFormat="1" applyFont="1" applyFill="1" applyAlignment="1">
      <alignment vertical="top"/>
    </xf>
    <xf numFmtId="10" fontId="14" fillId="4" borderId="0" xfId="0" applyNumberFormat="1" applyFont="1" applyFill="1" applyAlignment="1">
      <alignment horizontal="right" vertical="top"/>
    </xf>
    <xf numFmtId="0" fontId="15" fillId="4" borderId="0" xfId="0" applyFont="1" applyFill="1"/>
    <xf numFmtId="169" fontId="12" fillId="4" borderId="44" xfId="0" applyNumberFormat="1" applyFont="1" applyFill="1" applyBorder="1" applyAlignment="1">
      <alignment horizontal="right" vertical="top"/>
    </xf>
    <xf numFmtId="170" fontId="12" fillId="4" borderId="0" xfId="0" applyNumberFormat="1" applyFont="1" applyFill="1" applyAlignment="1">
      <alignment horizontal="right" vertical="top"/>
    </xf>
    <xf numFmtId="10" fontId="5" fillId="0" borderId="25" xfId="0" applyNumberFormat="1" applyFont="1" applyBorder="1" applyAlignment="1">
      <alignment horizontal="right"/>
    </xf>
    <xf numFmtId="4" fontId="5" fillId="0" borderId="12" xfId="0" applyNumberFormat="1" applyFont="1" applyBorder="1" applyAlignment="1">
      <alignment horizontal="right"/>
    </xf>
    <xf numFmtId="167" fontId="7" fillId="0" borderId="0" xfId="0" applyNumberFormat="1" applyFont="1"/>
    <xf numFmtId="0" fontId="0" fillId="0" borderId="0" xfId="0" applyAlignment="1">
      <alignment wrapText="1"/>
    </xf>
    <xf numFmtId="0" fontId="17" fillId="4" borderId="0" xfId="0" applyFont="1" applyFill="1" applyAlignment="1">
      <alignment horizontal="justify" vertical="top" wrapText="1"/>
    </xf>
    <xf numFmtId="172" fontId="0" fillId="0" borderId="0" xfId="0" applyNumberFormat="1"/>
    <xf numFmtId="0" fontId="0" fillId="4" borderId="0" xfId="0" applyFill="1"/>
    <xf numFmtId="0" fontId="9" fillId="0" borderId="0" xfId="0" applyFont="1" applyAlignment="1">
      <alignment wrapText="1"/>
    </xf>
    <xf numFmtId="4" fontId="10" fillId="0" borderId="16" xfId="0" applyNumberFormat="1" applyFont="1" applyBorder="1" applyAlignment="1">
      <alignment horizontal="right"/>
    </xf>
    <xf numFmtId="4" fontId="10" fillId="0" borderId="45" xfId="0" applyNumberFormat="1" applyFont="1" applyBorder="1" applyAlignment="1">
      <alignment horizontal="right"/>
    </xf>
    <xf numFmtId="4" fontId="10" fillId="0" borderId="24" xfId="0" applyNumberFormat="1" applyFont="1" applyBorder="1" applyAlignment="1">
      <alignment horizontal="right"/>
    </xf>
    <xf numFmtId="4" fontId="5" fillId="0" borderId="24" xfId="0" applyNumberFormat="1" applyFont="1" applyBorder="1" applyAlignment="1">
      <alignment horizontal="right"/>
    </xf>
    <xf numFmtId="4" fontId="5" fillId="0" borderId="28" xfId="0" applyNumberFormat="1" applyFont="1" applyBorder="1" applyAlignment="1">
      <alignment horizontal="right" vertical="center"/>
    </xf>
    <xf numFmtId="0" fontId="0" fillId="4" borderId="0" xfId="0" applyFill="1" applyAlignment="1">
      <alignment wrapText="1"/>
    </xf>
    <xf numFmtId="0" fontId="2" fillId="4" borderId="0" xfId="0" applyFont="1" applyFill="1" applyAlignment="1">
      <alignment vertical="center" wrapText="1"/>
    </xf>
    <xf numFmtId="0" fontId="3" fillId="4" borderId="0" xfId="0" applyFont="1" applyFill="1"/>
    <xf numFmtId="0" fontId="2" fillId="4" borderId="0" xfId="0" applyFont="1" applyFill="1" applyAlignment="1">
      <alignment wrapText="1"/>
    </xf>
    <xf numFmtId="171" fontId="16" fillId="4" borderId="0" xfId="0" applyNumberFormat="1" applyFont="1" applyFill="1"/>
    <xf numFmtId="0" fontId="3" fillId="4" borderId="18" xfId="0" applyFont="1" applyFill="1" applyBorder="1" applyAlignment="1">
      <alignment wrapText="1"/>
    </xf>
    <xf numFmtId="0" fontId="3" fillId="4" borderId="18" xfId="0" applyFont="1" applyFill="1" applyBorder="1"/>
    <xf numFmtId="165" fontId="3" fillId="4" borderId="18" xfId="0" applyNumberFormat="1" applyFont="1" applyFill="1" applyBorder="1"/>
    <xf numFmtId="165" fontId="2" fillId="4" borderId="18" xfId="0" applyNumberFormat="1" applyFont="1" applyFill="1" applyBorder="1"/>
    <xf numFmtId="0" fontId="3" fillId="4" borderId="0" xfId="0" applyFont="1" applyFill="1" applyAlignment="1">
      <alignment wrapText="1"/>
    </xf>
    <xf numFmtId="166" fontId="2" fillId="4" borderId="0" xfId="0" applyNumberFormat="1" applyFont="1" applyFill="1"/>
    <xf numFmtId="0" fontId="2" fillId="4" borderId="0" xfId="0" applyFont="1" applyFill="1" applyAlignment="1">
      <alignment horizontal="center" vertical="center" wrapText="1"/>
    </xf>
    <xf numFmtId="171" fontId="2" fillId="4" borderId="0" xfId="0" applyNumberFormat="1" applyFont="1" applyFill="1"/>
    <xf numFmtId="0" fontId="19" fillId="4" borderId="0" xfId="0" applyFont="1" applyFill="1" applyAlignment="1">
      <alignment wrapText="1"/>
    </xf>
    <xf numFmtId="165" fontId="3" fillId="4" borderId="0" xfId="0" applyNumberFormat="1" applyFont="1" applyFill="1"/>
    <xf numFmtId="0" fontId="19" fillId="4" borderId="9" xfId="0" applyFont="1" applyFill="1" applyBorder="1" applyAlignment="1">
      <alignment horizontal="center"/>
    </xf>
    <xf numFmtId="165" fontId="19" fillId="4" borderId="0" xfId="0" applyNumberFormat="1" applyFont="1" applyFill="1"/>
    <xf numFmtId="4" fontId="5" fillId="4" borderId="1" xfId="0" applyNumberFormat="1" applyFont="1" applyFill="1" applyBorder="1" applyAlignment="1">
      <alignment horizontal="right"/>
    </xf>
    <xf numFmtId="4" fontId="10" fillId="4" borderId="1" xfId="0" applyNumberFormat="1" applyFont="1" applyFill="1" applyBorder="1" applyAlignment="1">
      <alignment horizontal="right"/>
    </xf>
    <xf numFmtId="4" fontId="10" fillId="4" borderId="16" xfId="0" applyNumberFormat="1" applyFont="1" applyFill="1" applyBorder="1" applyAlignment="1">
      <alignment horizontal="right"/>
    </xf>
    <xf numFmtId="4" fontId="5" fillId="4" borderId="16" xfId="0" applyNumberFormat="1" applyFont="1" applyFill="1" applyBorder="1" applyAlignment="1">
      <alignment horizontal="right"/>
    </xf>
    <xf numFmtId="4" fontId="5" fillId="4" borderId="12" xfId="0" applyNumberFormat="1" applyFont="1" applyFill="1" applyBorder="1" applyAlignment="1">
      <alignment horizontal="right"/>
    </xf>
    <xf numFmtId="10" fontId="5" fillId="4" borderId="25" xfId="0" applyNumberFormat="1" applyFont="1" applyFill="1" applyBorder="1" applyAlignment="1">
      <alignment horizontal="right"/>
    </xf>
    <xf numFmtId="4" fontId="5" fillId="4" borderId="2" xfId="0" applyNumberFormat="1" applyFont="1" applyFill="1" applyBorder="1" applyAlignment="1">
      <alignment horizontal="right"/>
    </xf>
    <xf numFmtId="4" fontId="5" fillId="4" borderId="0" xfId="0" applyNumberFormat="1" applyFont="1" applyFill="1" applyAlignment="1">
      <alignment horizontal="right"/>
    </xf>
    <xf numFmtId="4" fontId="5" fillId="4" borderId="13" xfId="0" applyNumberFormat="1" applyFont="1" applyFill="1" applyBorder="1" applyAlignment="1">
      <alignment horizontal="right"/>
    </xf>
    <xf numFmtId="37" fontId="5" fillId="4" borderId="8" xfId="0" applyNumberFormat="1" applyFont="1" applyFill="1" applyBorder="1" applyAlignment="1">
      <alignment horizontal="right"/>
    </xf>
    <xf numFmtId="4" fontId="5" fillId="4" borderId="11" xfId="0" applyNumberFormat="1" applyFont="1" applyFill="1" applyBorder="1" applyAlignment="1">
      <alignment horizontal="right" vertical="center"/>
    </xf>
    <xf numFmtId="4" fontId="6" fillId="4" borderId="11" xfId="0" applyNumberFormat="1" applyFont="1" applyFill="1" applyBorder="1" applyAlignment="1">
      <alignment horizontal="right" vertical="center"/>
    </xf>
    <xf numFmtId="44" fontId="6" fillId="4" borderId="10" xfId="4" applyFont="1" applyFill="1" applyBorder="1" applyAlignment="1">
      <alignment horizontal="right" vertical="center"/>
    </xf>
    <xf numFmtId="37" fontId="5" fillId="4" borderId="20" xfId="0" applyNumberFormat="1" applyFont="1" applyFill="1" applyBorder="1" applyAlignment="1">
      <alignment horizontal="right" vertical="center"/>
    </xf>
    <xf numFmtId="39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left"/>
    </xf>
    <xf numFmtId="39" fontId="9" fillId="4" borderId="2" xfId="0" applyNumberFormat="1" applyFont="1" applyFill="1" applyBorder="1" applyAlignment="1">
      <alignment horizontal="center"/>
    </xf>
    <xf numFmtId="0" fontId="20" fillId="0" borderId="0" xfId="5" applyFont="1"/>
    <xf numFmtId="0" fontId="21" fillId="0" borderId="0" xfId="5" applyFont="1"/>
    <xf numFmtId="0" fontId="21" fillId="0" borderId="0" xfId="5" applyFont="1" applyAlignment="1">
      <alignment vertical="center" wrapText="1"/>
    </xf>
    <xf numFmtId="0" fontId="21" fillId="0" borderId="0" xfId="5" applyFont="1" applyAlignment="1">
      <alignment vertical="center"/>
    </xf>
    <xf numFmtId="0" fontId="20" fillId="0" borderId="0" xfId="5" applyFont="1" applyAlignment="1">
      <alignment horizontal="left" vertical="center"/>
    </xf>
    <xf numFmtId="0" fontId="20" fillId="0" borderId="0" xfId="5" applyFont="1" applyAlignment="1">
      <alignment vertical="center" wrapText="1"/>
    </xf>
    <xf numFmtId="0" fontId="21" fillId="2" borderId="18" xfId="5" applyFont="1" applyFill="1" applyBorder="1" applyAlignment="1">
      <alignment horizontal="center" vertical="center"/>
    </xf>
    <xf numFmtId="0" fontId="21" fillId="2" borderId="50" xfId="5" applyFont="1" applyFill="1" applyBorder="1" applyAlignment="1">
      <alignment horizontal="center" vertical="center"/>
    </xf>
    <xf numFmtId="0" fontId="21" fillId="2" borderId="4" xfId="5" applyFont="1" applyFill="1" applyBorder="1" applyAlignment="1">
      <alignment horizontal="center" vertical="center"/>
    </xf>
    <xf numFmtId="0" fontId="21" fillId="2" borderId="14" xfId="5" applyFont="1" applyFill="1" applyBorder="1" applyAlignment="1">
      <alignment horizontal="center" vertical="center"/>
    </xf>
    <xf numFmtId="0" fontId="20" fillId="0" borderId="18" xfId="5" applyFont="1" applyBorder="1" applyAlignment="1">
      <alignment vertical="center"/>
    </xf>
    <xf numFmtId="0" fontId="22" fillId="0" borderId="18" xfId="5" applyFont="1" applyBorder="1" applyAlignment="1">
      <alignment vertical="center" wrapText="1"/>
    </xf>
    <xf numFmtId="0" fontId="20" fillId="0" borderId="18" xfId="5" applyFont="1" applyBorder="1" applyAlignment="1">
      <alignment horizontal="center" vertical="center"/>
    </xf>
    <xf numFmtId="2" fontId="20" fillId="0" borderId="18" xfId="5" applyNumberFormat="1" applyFont="1" applyBorder="1" applyAlignment="1">
      <alignment horizontal="right" vertical="center"/>
    </xf>
    <xf numFmtId="4" fontId="20" fillId="0" borderId="13" xfId="5" applyNumberFormat="1" applyFont="1" applyBorder="1" applyAlignment="1">
      <alignment horizontal="right" vertical="center"/>
    </xf>
    <xf numFmtId="4" fontId="20" fillId="0" borderId="8" xfId="5" applyNumberFormat="1" applyFont="1" applyBorder="1" applyAlignment="1">
      <alignment horizontal="right" vertical="center"/>
    </xf>
    <xf numFmtId="0" fontId="20" fillId="0" borderId="18" xfId="5" applyFont="1" applyBorder="1"/>
    <xf numFmtId="4" fontId="21" fillId="0" borderId="13" xfId="5" applyNumberFormat="1" applyFont="1" applyBorder="1" applyAlignment="1">
      <alignment horizontal="right" vertical="center"/>
    </xf>
    <xf numFmtId="0" fontId="20" fillId="0" borderId="0" xfId="5" applyFont="1" applyAlignment="1">
      <alignment horizontal="center" vertical="center"/>
    </xf>
    <xf numFmtId="0" fontId="21" fillId="0" borderId="0" xfId="5" applyFont="1" applyAlignment="1">
      <alignment horizontal="center" vertical="center"/>
    </xf>
    <xf numFmtId="39" fontId="0" fillId="0" borderId="16" xfId="0" applyNumberFormat="1" applyBorder="1" applyAlignment="1">
      <alignment horizontal="right"/>
    </xf>
    <xf numFmtId="37" fontId="0" fillId="0" borderId="16" xfId="0" applyNumberFormat="1" applyBorder="1" applyAlignment="1">
      <alignment horizontal="right"/>
    </xf>
    <xf numFmtId="37" fontId="0" fillId="0" borderId="36" xfId="0" applyNumberFormat="1" applyBorder="1" applyAlignment="1">
      <alignment horizontal="right"/>
    </xf>
    <xf numFmtId="39" fontId="9" fillId="0" borderId="16" xfId="0" applyNumberFormat="1" applyFont="1" applyBorder="1" applyAlignment="1">
      <alignment horizontal="right"/>
    </xf>
    <xf numFmtId="39" fontId="0" fillId="4" borderId="16" xfId="0" applyNumberFormat="1" applyFill="1" applyBorder="1" applyAlignment="1">
      <alignment horizontal="right"/>
    </xf>
    <xf numFmtId="37" fontId="0" fillId="0" borderId="40" xfId="0" applyNumberFormat="1" applyBorder="1" applyAlignment="1">
      <alignment horizontal="right"/>
    </xf>
    <xf numFmtId="37" fontId="0" fillId="0" borderId="51" xfId="0" applyNumberFormat="1" applyBorder="1" applyAlignment="1">
      <alignment horizontal="right"/>
    </xf>
    <xf numFmtId="0" fontId="2" fillId="2" borderId="42" xfId="0" applyFont="1" applyFill="1" applyBorder="1" applyAlignment="1">
      <alignment horizontal="center" vertical="center"/>
    </xf>
    <xf numFmtId="37" fontId="2" fillId="0" borderId="18" xfId="0" applyNumberFormat="1" applyFont="1" applyBorder="1" applyAlignment="1">
      <alignment horizontal="right" vertical="center"/>
    </xf>
    <xf numFmtId="0" fontId="21" fillId="0" borderId="0" xfId="5" applyFont="1" applyAlignment="1">
      <alignment horizontal="center" vertical="center" wrapText="1"/>
    </xf>
    <xf numFmtId="0" fontId="21" fillId="0" borderId="48" xfId="5" applyFont="1" applyBorder="1" applyAlignment="1">
      <alignment horizontal="center" vertical="center"/>
    </xf>
    <xf numFmtId="0" fontId="21" fillId="0" borderId="49" xfId="5" applyFont="1" applyBorder="1" applyAlignment="1">
      <alignment horizontal="center" vertical="center"/>
    </xf>
    <xf numFmtId="0" fontId="21" fillId="0" borderId="8" xfId="5" applyFont="1" applyBorder="1" applyAlignment="1">
      <alignment horizontal="center" vertical="center"/>
    </xf>
    <xf numFmtId="0" fontId="20" fillId="0" borderId="0" xfId="5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7" fillId="4" borderId="44" xfId="0" applyFont="1" applyFill="1" applyBorder="1" applyAlignment="1">
      <alignment horizontal="center" vertical="top" wrapText="1"/>
    </xf>
    <xf numFmtId="0" fontId="3" fillId="4" borderId="0" xfId="0" applyFont="1" applyFill="1" applyAlignment="1">
      <alignment horizontal="left" vertical="center" wrapText="1"/>
    </xf>
    <xf numFmtId="0" fontId="19" fillId="4" borderId="9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20" xfId="0" applyFont="1" applyFill="1" applyBorder="1" applyAlignment="1">
      <alignment horizontal="center"/>
    </xf>
    <xf numFmtId="0" fontId="18" fillId="4" borderId="0" xfId="0" applyFont="1" applyFill="1" applyAlignment="1">
      <alignment horizontal="center" vertical="top" wrapText="1"/>
    </xf>
    <xf numFmtId="0" fontId="19" fillId="4" borderId="18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37" fontId="0" fillId="0" borderId="18" xfId="0" applyNumberForma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2" fillId="0" borderId="0" xfId="0" applyFont="1" applyAlignment="1">
      <alignment horizontal="justify" wrapText="1"/>
    </xf>
    <xf numFmtId="0" fontId="2" fillId="4" borderId="0" xfId="0" applyFont="1" applyFill="1" applyAlignment="1">
      <alignment horizontal="justify" wrapText="1"/>
    </xf>
  </cellXfs>
  <cellStyles count="6">
    <cellStyle name="Moneda" xfId="4" builtinId="4"/>
    <cellStyle name="No-definido" xfId="1" xr:uid="{00000000-0005-0000-0000-000000000000}"/>
    <cellStyle name="Normal" xfId="0" builtinId="0"/>
    <cellStyle name="Normal 2" xfId="3" xr:uid="{00000000-0005-0000-0000-000002000000}"/>
    <cellStyle name="Normal 3" xfId="2" xr:uid="{00000000-0005-0000-0000-000003000000}"/>
    <cellStyle name="Normal 4" xfId="5" xr:uid="{E562AB52-B34B-48FD-8C76-7FB46CAA37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EEEE3-EC15-4305-A7C5-0264137CEE79}">
  <dimension ref="B1:G24"/>
  <sheetViews>
    <sheetView view="pageBreakPreview" zoomScale="60" zoomScaleNormal="60" workbookViewId="0">
      <selection activeCell="C4" sqref="C4"/>
    </sheetView>
  </sheetViews>
  <sheetFormatPr baseColWidth="10" defaultColWidth="9.765625" defaultRowHeight="15.5"/>
  <cols>
    <col min="1" max="1" width="9.765625" style="175"/>
    <col min="2" max="2" width="16.84375" style="175" customWidth="1"/>
    <col min="3" max="3" width="78.4609375" style="175" customWidth="1"/>
    <col min="4" max="4" width="10.4609375" style="175" customWidth="1"/>
    <col min="5" max="5" width="11.765625" style="175" customWidth="1"/>
    <col min="6" max="6" width="14.23046875" style="175" customWidth="1"/>
    <col min="7" max="7" width="15.07421875" style="175" customWidth="1"/>
    <col min="8" max="8" width="16.4609375" style="175" customWidth="1"/>
    <col min="9" max="257" width="9.765625" style="175"/>
    <col min="258" max="258" width="16.84375" style="175" customWidth="1"/>
    <col min="259" max="259" width="78.4609375" style="175" customWidth="1"/>
    <col min="260" max="260" width="10.4609375" style="175" customWidth="1"/>
    <col min="261" max="261" width="9.765625" style="175"/>
    <col min="262" max="262" width="11.765625" style="175" customWidth="1"/>
    <col min="263" max="263" width="15.07421875" style="175" customWidth="1"/>
    <col min="264" max="264" width="16.4609375" style="175" customWidth="1"/>
    <col min="265" max="513" width="9.765625" style="175"/>
    <col min="514" max="514" width="16.84375" style="175" customWidth="1"/>
    <col min="515" max="515" width="78.4609375" style="175" customWidth="1"/>
    <col min="516" max="516" width="10.4609375" style="175" customWidth="1"/>
    <col min="517" max="517" width="9.765625" style="175"/>
    <col min="518" max="518" width="11.765625" style="175" customWidth="1"/>
    <col min="519" max="519" width="15.07421875" style="175" customWidth="1"/>
    <col min="520" max="520" width="16.4609375" style="175" customWidth="1"/>
    <col min="521" max="769" width="9.765625" style="175"/>
    <col min="770" max="770" width="16.84375" style="175" customWidth="1"/>
    <col min="771" max="771" width="78.4609375" style="175" customWidth="1"/>
    <col min="772" max="772" width="10.4609375" style="175" customWidth="1"/>
    <col min="773" max="773" width="9.765625" style="175"/>
    <col min="774" max="774" width="11.765625" style="175" customWidth="1"/>
    <col min="775" max="775" width="15.07421875" style="175" customWidth="1"/>
    <col min="776" max="776" width="16.4609375" style="175" customWidth="1"/>
    <col min="777" max="1025" width="9.765625" style="175"/>
    <col min="1026" max="1026" width="16.84375" style="175" customWidth="1"/>
    <col min="1027" max="1027" width="78.4609375" style="175" customWidth="1"/>
    <col min="1028" max="1028" width="10.4609375" style="175" customWidth="1"/>
    <col min="1029" max="1029" width="9.765625" style="175"/>
    <col min="1030" max="1030" width="11.765625" style="175" customWidth="1"/>
    <col min="1031" max="1031" width="15.07421875" style="175" customWidth="1"/>
    <col min="1032" max="1032" width="16.4609375" style="175" customWidth="1"/>
    <col min="1033" max="1281" width="9.765625" style="175"/>
    <col min="1282" max="1282" width="16.84375" style="175" customWidth="1"/>
    <col min="1283" max="1283" width="78.4609375" style="175" customWidth="1"/>
    <col min="1284" max="1284" width="10.4609375" style="175" customWidth="1"/>
    <col min="1285" max="1285" width="9.765625" style="175"/>
    <col min="1286" max="1286" width="11.765625" style="175" customWidth="1"/>
    <col min="1287" max="1287" width="15.07421875" style="175" customWidth="1"/>
    <col min="1288" max="1288" width="16.4609375" style="175" customWidth="1"/>
    <col min="1289" max="1537" width="9.765625" style="175"/>
    <col min="1538" max="1538" width="16.84375" style="175" customWidth="1"/>
    <col min="1539" max="1539" width="78.4609375" style="175" customWidth="1"/>
    <col min="1540" max="1540" width="10.4609375" style="175" customWidth="1"/>
    <col min="1541" max="1541" width="9.765625" style="175"/>
    <col min="1542" max="1542" width="11.765625" style="175" customWidth="1"/>
    <col min="1543" max="1543" width="15.07421875" style="175" customWidth="1"/>
    <col min="1544" max="1544" width="16.4609375" style="175" customWidth="1"/>
    <col min="1545" max="1793" width="9.765625" style="175"/>
    <col min="1794" max="1794" width="16.84375" style="175" customWidth="1"/>
    <col min="1795" max="1795" width="78.4609375" style="175" customWidth="1"/>
    <col min="1796" max="1796" width="10.4609375" style="175" customWidth="1"/>
    <col min="1797" max="1797" width="9.765625" style="175"/>
    <col min="1798" max="1798" width="11.765625" style="175" customWidth="1"/>
    <col min="1799" max="1799" width="15.07421875" style="175" customWidth="1"/>
    <col min="1800" max="1800" width="16.4609375" style="175" customWidth="1"/>
    <col min="1801" max="2049" width="9.765625" style="175"/>
    <col min="2050" max="2050" width="16.84375" style="175" customWidth="1"/>
    <col min="2051" max="2051" width="78.4609375" style="175" customWidth="1"/>
    <col min="2052" max="2052" width="10.4609375" style="175" customWidth="1"/>
    <col min="2053" max="2053" width="9.765625" style="175"/>
    <col min="2054" max="2054" width="11.765625" style="175" customWidth="1"/>
    <col min="2055" max="2055" width="15.07421875" style="175" customWidth="1"/>
    <col min="2056" max="2056" width="16.4609375" style="175" customWidth="1"/>
    <col min="2057" max="2305" width="9.765625" style="175"/>
    <col min="2306" max="2306" width="16.84375" style="175" customWidth="1"/>
    <col min="2307" max="2307" width="78.4609375" style="175" customWidth="1"/>
    <col min="2308" max="2308" width="10.4609375" style="175" customWidth="1"/>
    <col min="2309" max="2309" width="9.765625" style="175"/>
    <col min="2310" max="2310" width="11.765625" style="175" customWidth="1"/>
    <col min="2311" max="2311" width="15.07421875" style="175" customWidth="1"/>
    <col min="2312" max="2312" width="16.4609375" style="175" customWidth="1"/>
    <col min="2313" max="2561" width="9.765625" style="175"/>
    <col min="2562" max="2562" width="16.84375" style="175" customWidth="1"/>
    <col min="2563" max="2563" width="78.4609375" style="175" customWidth="1"/>
    <col min="2564" max="2564" width="10.4609375" style="175" customWidth="1"/>
    <col min="2565" max="2565" width="9.765625" style="175"/>
    <col min="2566" max="2566" width="11.765625" style="175" customWidth="1"/>
    <col min="2567" max="2567" width="15.07421875" style="175" customWidth="1"/>
    <col min="2568" max="2568" width="16.4609375" style="175" customWidth="1"/>
    <col min="2569" max="2817" width="9.765625" style="175"/>
    <col min="2818" max="2818" width="16.84375" style="175" customWidth="1"/>
    <col min="2819" max="2819" width="78.4609375" style="175" customWidth="1"/>
    <col min="2820" max="2820" width="10.4609375" style="175" customWidth="1"/>
    <col min="2821" max="2821" width="9.765625" style="175"/>
    <col min="2822" max="2822" width="11.765625" style="175" customWidth="1"/>
    <col min="2823" max="2823" width="15.07421875" style="175" customWidth="1"/>
    <col min="2824" max="2824" width="16.4609375" style="175" customWidth="1"/>
    <col min="2825" max="3073" width="9.765625" style="175"/>
    <col min="3074" max="3074" width="16.84375" style="175" customWidth="1"/>
    <col min="3075" max="3075" width="78.4609375" style="175" customWidth="1"/>
    <col min="3076" max="3076" width="10.4609375" style="175" customWidth="1"/>
    <col min="3077" max="3077" width="9.765625" style="175"/>
    <col min="3078" max="3078" width="11.765625" style="175" customWidth="1"/>
    <col min="3079" max="3079" width="15.07421875" style="175" customWidth="1"/>
    <col min="3080" max="3080" width="16.4609375" style="175" customWidth="1"/>
    <col min="3081" max="3329" width="9.765625" style="175"/>
    <col min="3330" max="3330" width="16.84375" style="175" customWidth="1"/>
    <col min="3331" max="3331" width="78.4609375" style="175" customWidth="1"/>
    <col min="3332" max="3332" width="10.4609375" style="175" customWidth="1"/>
    <col min="3333" max="3333" width="9.765625" style="175"/>
    <col min="3334" max="3334" width="11.765625" style="175" customWidth="1"/>
    <col min="3335" max="3335" width="15.07421875" style="175" customWidth="1"/>
    <col min="3336" max="3336" width="16.4609375" style="175" customWidth="1"/>
    <col min="3337" max="3585" width="9.765625" style="175"/>
    <col min="3586" max="3586" width="16.84375" style="175" customWidth="1"/>
    <col min="3587" max="3587" width="78.4609375" style="175" customWidth="1"/>
    <col min="3588" max="3588" width="10.4609375" style="175" customWidth="1"/>
    <col min="3589" max="3589" width="9.765625" style="175"/>
    <col min="3590" max="3590" width="11.765625" style="175" customWidth="1"/>
    <col min="3591" max="3591" width="15.07421875" style="175" customWidth="1"/>
    <col min="3592" max="3592" width="16.4609375" style="175" customWidth="1"/>
    <col min="3593" max="3841" width="9.765625" style="175"/>
    <col min="3842" max="3842" width="16.84375" style="175" customWidth="1"/>
    <col min="3843" max="3843" width="78.4609375" style="175" customWidth="1"/>
    <col min="3844" max="3844" width="10.4609375" style="175" customWidth="1"/>
    <col min="3845" max="3845" width="9.765625" style="175"/>
    <col min="3846" max="3846" width="11.765625" style="175" customWidth="1"/>
    <col min="3847" max="3847" width="15.07421875" style="175" customWidth="1"/>
    <col min="3848" max="3848" width="16.4609375" style="175" customWidth="1"/>
    <col min="3849" max="4097" width="9.765625" style="175"/>
    <col min="4098" max="4098" width="16.84375" style="175" customWidth="1"/>
    <col min="4099" max="4099" width="78.4609375" style="175" customWidth="1"/>
    <col min="4100" max="4100" width="10.4609375" style="175" customWidth="1"/>
    <col min="4101" max="4101" width="9.765625" style="175"/>
    <col min="4102" max="4102" width="11.765625" style="175" customWidth="1"/>
    <col min="4103" max="4103" width="15.07421875" style="175" customWidth="1"/>
    <col min="4104" max="4104" width="16.4609375" style="175" customWidth="1"/>
    <col min="4105" max="4353" width="9.765625" style="175"/>
    <col min="4354" max="4354" width="16.84375" style="175" customWidth="1"/>
    <col min="4355" max="4355" width="78.4609375" style="175" customWidth="1"/>
    <col min="4356" max="4356" width="10.4609375" style="175" customWidth="1"/>
    <col min="4357" max="4357" width="9.765625" style="175"/>
    <col min="4358" max="4358" width="11.765625" style="175" customWidth="1"/>
    <col min="4359" max="4359" width="15.07421875" style="175" customWidth="1"/>
    <col min="4360" max="4360" width="16.4609375" style="175" customWidth="1"/>
    <col min="4361" max="4609" width="9.765625" style="175"/>
    <col min="4610" max="4610" width="16.84375" style="175" customWidth="1"/>
    <col min="4611" max="4611" width="78.4609375" style="175" customWidth="1"/>
    <col min="4612" max="4612" width="10.4609375" style="175" customWidth="1"/>
    <col min="4613" max="4613" width="9.765625" style="175"/>
    <col min="4614" max="4614" width="11.765625" style="175" customWidth="1"/>
    <col min="4615" max="4615" width="15.07421875" style="175" customWidth="1"/>
    <col min="4616" max="4616" width="16.4609375" style="175" customWidth="1"/>
    <col min="4617" max="4865" width="9.765625" style="175"/>
    <col min="4866" max="4866" width="16.84375" style="175" customWidth="1"/>
    <col min="4867" max="4867" width="78.4609375" style="175" customWidth="1"/>
    <col min="4868" max="4868" width="10.4609375" style="175" customWidth="1"/>
    <col min="4869" max="4869" width="9.765625" style="175"/>
    <col min="4870" max="4870" width="11.765625" style="175" customWidth="1"/>
    <col min="4871" max="4871" width="15.07421875" style="175" customWidth="1"/>
    <col min="4872" max="4872" width="16.4609375" style="175" customWidth="1"/>
    <col min="4873" max="5121" width="9.765625" style="175"/>
    <col min="5122" max="5122" width="16.84375" style="175" customWidth="1"/>
    <col min="5123" max="5123" width="78.4609375" style="175" customWidth="1"/>
    <col min="5124" max="5124" width="10.4609375" style="175" customWidth="1"/>
    <col min="5125" max="5125" width="9.765625" style="175"/>
    <col min="5126" max="5126" width="11.765625" style="175" customWidth="1"/>
    <col min="5127" max="5127" width="15.07421875" style="175" customWidth="1"/>
    <col min="5128" max="5128" width="16.4609375" style="175" customWidth="1"/>
    <col min="5129" max="5377" width="9.765625" style="175"/>
    <col min="5378" max="5378" width="16.84375" style="175" customWidth="1"/>
    <col min="5379" max="5379" width="78.4609375" style="175" customWidth="1"/>
    <col min="5380" max="5380" width="10.4609375" style="175" customWidth="1"/>
    <col min="5381" max="5381" width="9.765625" style="175"/>
    <col min="5382" max="5382" width="11.765625" style="175" customWidth="1"/>
    <col min="5383" max="5383" width="15.07421875" style="175" customWidth="1"/>
    <col min="5384" max="5384" width="16.4609375" style="175" customWidth="1"/>
    <col min="5385" max="5633" width="9.765625" style="175"/>
    <col min="5634" max="5634" width="16.84375" style="175" customWidth="1"/>
    <col min="5635" max="5635" width="78.4609375" style="175" customWidth="1"/>
    <col min="5636" max="5636" width="10.4609375" style="175" customWidth="1"/>
    <col min="5637" max="5637" width="9.765625" style="175"/>
    <col min="5638" max="5638" width="11.765625" style="175" customWidth="1"/>
    <col min="5639" max="5639" width="15.07421875" style="175" customWidth="1"/>
    <col min="5640" max="5640" width="16.4609375" style="175" customWidth="1"/>
    <col min="5641" max="5889" width="9.765625" style="175"/>
    <col min="5890" max="5890" width="16.84375" style="175" customWidth="1"/>
    <col min="5891" max="5891" width="78.4609375" style="175" customWidth="1"/>
    <col min="5892" max="5892" width="10.4609375" style="175" customWidth="1"/>
    <col min="5893" max="5893" width="9.765625" style="175"/>
    <col min="5894" max="5894" width="11.765625" style="175" customWidth="1"/>
    <col min="5895" max="5895" width="15.07421875" style="175" customWidth="1"/>
    <col min="5896" max="5896" width="16.4609375" style="175" customWidth="1"/>
    <col min="5897" max="6145" width="9.765625" style="175"/>
    <col min="6146" max="6146" width="16.84375" style="175" customWidth="1"/>
    <col min="6147" max="6147" width="78.4609375" style="175" customWidth="1"/>
    <col min="6148" max="6148" width="10.4609375" style="175" customWidth="1"/>
    <col min="6149" max="6149" width="9.765625" style="175"/>
    <col min="6150" max="6150" width="11.765625" style="175" customWidth="1"/>
    <col min="6151" max="6151" width="15.07421875" style="175" customWidth="1"/>
    <col min="6152" max="6152" width="16.4609375" style="175" customWidth="1"/>
    <col min="6153" max="6401" width="9.765625" style="175"/>
    <col min="6402" max="6402" width="16.84375" style="175" customWidth="1"/>
    <col min="6403" max="6403" width="78.4609375" style="175" customWidth="1"/>
    <col min="6404" max="6404" width="10.4609375" style="175" customWidth="1"/>
    <col min="6405" max="6405" width="9.765625" style="175"/>
    <col min="6406" max="6406" width="11.765625" style="175" customWidth="1"/>
    <col min="6407" max="6407" width="15.07421875" style="175" customWidth="1"/>
    <col min="6408" max="6408" width="16.4609375" style="175" customWidth="1"/>
    <col min="6409" max="6657" width="9.765625" style="175"/>
    <col min="6658" max="6658" width="16.84375" style="175" customWidth="1"/>
    <col min="6659" max="6659" width="78.4609375" style="175" customWidth="1"/>
    <col min="6660" max="6660" width="10.4609375" style="175" customWidth="1"/>
    <col min="6661" max="6661" width="9.765625" style="175"/>
    <col min="6662" max="6662" width="11.765625" style="175" customWidth="1"/>
    <col min="6663" max="6663" width="15.07421875" style="175" customWidth="1"/>
    <col min="6664" max="6664" width="16.4609375" style="175" customWidth="1"/>
    <col min="6665" max="6913" width="9.765625" style="175"/>
    <col min="6914" max="6914" width="16.84375" style="175" customWidth="1"/>
    <col min="6915" max="6915" width="78.4609375" style="175" customWidth="1"/>
    <col min="6916" max="6916" width="10.4609375" style="175" customWidth="1"/>
    <col min="6917" max="6917" width="9.765625" style="175"/>
    <col min="6918" max="6918" width="11.765625" style="175" customWidth="1"/>
    <col min="6919" max="6919" width="15.07421875" style="175" customWidth="1"/>
    <col min="6920" max="6920" width="16.4609375" style="175" customWidth="1"/>
    <col min="6921" max="7169" width="9.765625" style="175"/>
    <col min="7170" max="7170" width="16.84375" style="175" customWidth="1"/>
    <col min="7171" max="7171" width="78.4609375" style="175" customWidth="1"/>
    <col min="7172" max="7172" width="10.4609375" style="175" customWidth="1"/>
    <col min="7173" max="7173" width="9.765625" style="175"/>
    <col min="7174" max="7174" width="11.765625" style="175" customWidth="1"/>
    <col min="7175" max="7175" width="15.07421875" style="175" customWidth="1"/>
    <col min="7176" max="7176" width="16.4609375" style="175" customWidth="1"/>
    <col min="7177" max="7425" width="9.765625" style="175"/>
    <col min="7426" max="7426" width="16.84375" style="175" customWidth="1"/>
    <col min="7427" max="7427" width="78.4609375" style="175" customWidth="1"/>
    <col min="7428" max="7428" width="10.4609375" style="175" customWidth="1"/>
    <col min="7429" max="7429" width="9.765625" style="175"/>
    <col min="7430" max="7430" width="11.765625" style="175" customWidth="1"/>
    <col min="7431" max="7431" width="15.07421875" style="175" customWidth="1"/>
    <col min="7432" max="7432" width="16.4609375" style="175" customWidth="1"/>
    <col min="7433" max="7681" width="9.765625" style="175"/>
    <col min="7682" max="7682" width="16.84375" style="175" customWidth="1"/>
    <col min="7683" max="7683" width="78.4609375" style="175" customWidth="1"/>
    <col min="7684" max="7684" width="10.4609375" style="175" customWidth="1"/>
    <col min="7685" max="7685" width="9.765625" style="175"/>
    <col min="7686" max="7686" width="11.765625" style="175" customWidth="1"/>
    <col min="7687" max="7687" width="15.07421875" style="175" customWidth="1"/>
    <col min="7688" max="7688" width="16.4609375" style="175" customWidth="1"/>
    <col min="7689" max="7937" width="9.765625" style="175"/>
    <col min="7938" max="7938" width="16.84375" style="175" customWidth="1"/>
    <col min="7939" max="7939" width="78.4609375" style="175" customWidth="1"/>
    <col min="7940" max="7940" width="10.4609375" style="175" customWidth="1"/>
    <col min="7941" max="7941" width="9.765625" style="175"/>
    <col min="7942" max="7942" width="11.765625" style="175" customWidth="1"/>
    <col min="7943" max="7943" width="15.07421875" style="175" customWidth="1"/>
    <col min="7944" max="7944" width="16.4609375" style="175" customWidth="1"/>
    <col min="7945" max="8193" width="9.765625" style="175"/>
    <col min="8194" max="8194" width="16.84375" style="175" customWidth="1"/>
    <col min="8195" max="8195" width="78.4609375" style="175" customWidth="1"/>
    <col min="8196" max="8196" width="10.4609375" style="175" customWidth="1"/>
    <col min="8197" max="8197" width="9.765625" style="175"/>
    <col min="8198" max="8198" width="11.765625" style="175" customWidth="1"/>
    <col min="8199" max="8199" width="15.07421875" style="175" customWidth="1"/>
    <col min="8200" max="8200" width="16.4609375" style="175" customWidth="1"/>
    <col min="8201" max="8449" width="9.765625" style="175"/>
    <col min="8450" max="8450" width="16.84375" style="175" customWidth="1"/>
    <col min="8451" max="8451" width="78.4609375" style="175" customWidth="1"/>
    <col min="8452" max="8452" width="10.4609375" style="175" customWidth="1"/>
    <col min="8453" max="8453" width="9.765625" style="175"/>
    <col min="8454" max="8454" width="11.765625" style="175" customWidth="1"/>
    <col min="8455" max="8455" width="15.07421875" style="175" customWidth="1"/>
    <col min="8456" max="8456" width="16.4609375" style="175" customWidth="1"/>
    <col min="8457" max="8705" width="9.765625" style="175"/>
    <col min="8706" max="8706" width="16.84375" style="175" customWidth="1"/>
    <col min="8707" max="8707" width="78.4609375" style="175" customWidth="1"/>
    <col min="8708" max="8708" width="10.4609375" style="175" customWidth="1"/>
    <col min="8709" max="8709" width="9.765625" style="175"/>
    <col min="8710" max="8710" width="11.765625" style="175" customWidth="1"/>
    <col min="8711" max="8711" width="15.07421875" style="175" customWidth="1"/>
    <col min="8712" max="8712" width="16.4609375" style="175" customWidth="1"/>
    <col min="8713" max="8961" width="9.765625" style="175"/>
    <col min="8962" max="8962" width="16.84375" style="175" customWidth="1"/>
    <col min="8963" max="8963" width="78.4609375" style="175" customWidth="1"/>
    <col min="8964" max="8964" width="10.4609375" style="175" customWidth="1"/>
    <col min="8965" max="8965" width="9.765625" style="175"/>
    <col min="8966" max="8966" width="11.765625" style="175" customWidth="1"/>
    <col min="8967" max="8967" width="15.07421875" style="175" customWidth="1"/>
    <col min="8968" max="8968" width="16.4609375" style="175" customWidth="1"/>
    <col min="8969" max="9217" width="9.765625" style="175"/>
    <col min="9218" max="9218" width="16.84375" style="175" customWidth="1"/>
    <col min="9219" max="9219" width="78.4609375" style="175" customWidth="1"/>
    <col min="9220" max="9220" width="10.4609375" style="175" customWidth="1"/>
    <col min="9221" max="9221" width="9.765625" style="175"/>
    <col min="9222" max="9222" width="11.765625" style="175" customWidth="1"/>
    <col min="9223" max="9223" width="15.07421875" style="175" customWidth="1"/>
    <col min="9224" max="9224" width="16.4609375" style="175" customWidth="1"/>
    <col min="9225" max="9473" width="9.765625" style="175"/>
    <col min="9474" max="9474" width="16.84375" style="175" customWidth="1"/>
    <col min="9475" max="9475" width="78.4609375" style="175" customWidth="1"/>
    <col min="9476" max="9476" width="10.4609375" style="175" customWidth="1"/>
    <col min="9477" max="9477" width="9.765625" style="175"/>
    <col min="9478" max="9478" width="11.765625" style="175" customWidth="1"/>
    <col min="9479" max="9479" width="15.07421875" style="175" customWidth="1"/>
    <col min="9480" max="9480" width="16.4609375" style="175" customWidth="1"/>
    <col min="9481" max="9729" width="9.765625" style="175"/>
    <col min="9730" max="9730" width="16.84375" style="175" customWidth="1"/>
    <col min="9731" max="9731" width="78.4609375" style="175" customWidth="1"/>
    <col min="9732" max="9732" width="10.4609375" style="175" customWidth="1"/>
    <col min="9733" max="9733" width="9.765625" style="175"/>
    <col min="9734" max="9734" width="11.765625" style="175" customWidth="1"/>
    <col min="9735" max="9735" width="15.07421875" style="175" customWidth="1"/>
    <col min="9736" max="9736" width="16.4609375" style="175" customWidth="1"/>
    <col min="9737" max="9985" width="9.765625" style="175"/>
    <col min="9986" max="9986" width="16.84375" style="175" customWidth="1"/>
    <col min="9987" max="9987" width="78.4609375" style="175" customWidth="1"/>
    <col min="9988" max="9988" width="10.4609375" style="175" customWidth="1"/>
    <col min="9989" max="9989" width="9.765625" style="175"/>
    <col min="9990" max="9990" width="11.765625" style="175" customWidth="1"/>
    <col min="9991" max="9991" width="15.07421875" style="175" customWidth="1"/>
    <col min="9992" max="9992" width="16.4609375" style="175" customWidth="1"/>
    <col min="9993" max="10241" width="9.765625" style="175"/>
    <col min="10242" max="10242" width="16.84375" style="175" customWidth="1"/>
    <col min="10243" max="10243" width="78.4609375" style="175" customWidth="1"/>
    <col min="10244" max="10244" width="10.4609375" style="175" customWidth="1"/>
    <col min="10245" max="10245" width="9.765625" style="175"/>
    <col min="10246" max="10246" width="11.765625" style="175" customWidth="1"/>
    <col min="10247" max="10247" width="15.07421875" style="175" customWidth="1"/>
    <col min="10248" max="10248" width="16.4609375" style="175" customWidth="1"/>
    <col min="10249" max="10497" width="9.765625" style="175"/>
    <col min="10498" max="10498" width="16.84375" style="175" customWidth="1"/>
    <col min="10499" max="10499" width="78.4609375" style="175" customWidth="1"/>
    <col min="10500" max="10500" width="10.4609375" style="175" customWidth="1"/>
    <col min="10501" max="10501" width="9.765625" style="175"/>
    <col min="10502" max="10502" width="11.765625" style="175" customWidth="1"/>
    <col min="10503" max="10503" width="15.07421875" style="175" customWidth="1"/>
    <col min="10504" max="10504" width="16.4609375" style="175" customWidth="1"/>
    <col min="10505" max="10753" width="9.765625" style="175"/>
    <col min="10754" max="10754" width="16.84375" style="175" customWidth="1"/>
    <col min="10755" max="10755" width="78.4609375" style="175" customWidth="1"/>
    <col min="10756" max="10756" width="10.4609375" style="175" customWidth="1"/>
    <col min="10757" max="10757" width="9.765625" style="175"/>
    <col min="10758" max="10758" width="11.765625" style="175" customWidth="1"/>
    <col min="10759" max="10759" width="15.07421875" style="175" customWidth="1"/>
    <col min="10760" max="10760" width="16.4609375" style="175" customWidth="1"/>
    <col min="10761" max="11009" width="9.765625" style="175"/>
    <col min="11010" max="11010" width="16.84375" style="175" customWidth="1"/>
    <col min="11011" max="11011" width="78.4609375" style="175" customWidth="1"/>
    <col min="11012" max="11012" width="10.4609375" style="175" customWidth="1"/>
    <col min="11013" max="11013" width="9.765625" style="175"/>
    <col min="11014" max="11014" width="11.765625" style="175" customWidth="1"/>
    <col min="11015" max="11015" width="15.07421875" style="175" customWidth="1"/>
    <col min="11016" max="11016" width="16.4609375" style="175" customWidth="1"/>
    <col min="11017" max="11265" width="9.765625" style="175"/>
    <col min="11266" max="11266" width="16.84375" style="175" customWidth="1"/>
    <col min="11267" max="11267" width="78.4609375" style="175" customWidth="1"/>
    <col min="11268" max="11268" width="10.4609375" style="175" customWidth="1"/>
    <col min="11269" max="11269" width="9.765625" style="175"/>
    <col min="11270" max="11270" width="11.765625" style="175" customWidth="1"/>
    <col min="11271" max="11271" width="15.07421875" style="175" customWidth="1"/>
    <col min="11272" max="11272" width="16.4609375" style="175" customWidth="1"/>
    <col min="11273" max="11521" width="9.765625" style="175"/>
    <col min="11522" max="11522" width="16.84375" style="175" customWidth="1"/>
    <col min="11523" max="11523" width="78.4609375" style="175" customWidth="1"/>
    <col min="11524" max="11524" width="10.4609375" style="175" customWidth="1"/>
    <col min="11525" max="11525" width="9.765625" style="175"/>
    <col min="11526" max="11526" width="11.765625" style="175" customWidth="1"/>
    <col min="11527" max="11527" width="15.07421875" style="175" customWidth="1"/>
    <col min="11528" max="11528" width="16.4609375" style="175" customWidth="1"/>
    <col min="11529" max="11777" width="9.765625" style="175"/>
    <col min="11778" max="11778" width="16.84375" style="175" customWidth="1"/>
    <col min="11779" max="11779" width="78.4609375" style="175" customWidth="1"/>
    <col min="11780" max="11780" width="10.4609375" style="175" customWidth="1"/>
    <col min="11781" max="11781" width="9.765625" style="175"/>
    <col min="11782" max="11782" width="11.765625" style="175" customWidth="1"/>
    <col min="11783" max="11783" width="15.07421875" style="175" customWidth="1"/>
    <col min="11784" max="11784" width="16.4609375" style="175" customWidth="1"/>
    <col min="11785" max="12033" width="9.765625" style="175"/>
    <col min="12034" max="12034" width="16.84375" style="175" customWidth="1"/>
    <col min="12035" max="12035" width="78.4609375" style="175" customWidth="1"/>
    <col min="12036" max="12036" width="10.4609375" style="175" customWidth="1"/>
    <col min="12037" max="12037" width="9.765625" style="175"/>
    <col min="12038" max="12038" width="11.765625" style="175" customWidth="1"/>
    <col min="12039" max="12039" width="15.07421875" style="175" customWidth="1"/>
    <col min="12040" max="12040" width="16.4609375" style="175" customWidth="1"/>
    <col min="12041" max="12289" width="9.765625" style="175"/>
    <col min="12290" max="12290" width="16.84375" style="175" customWidth="1"/>
    <col min="12291" max="12291" width="78.4609375" style="175" customWidth="1"/>
    <col min="12292" max="12292" width="10.4609375" style="175" customWidth="1"/>
    <col min="12293" max="12293" width="9.765625" style="175"/>
    <col min="12294" max="12294" width="11.765625" style="175" customWidth="1"/>
    <col min="12295" max="12295" width="15.07421875" style="175" customWidth="1"/>
    <col min="12296" max="12296" width="16.4609375" style="175" customWidth="1"/>
    <col min="12297" max="12545" width="9.765625" style="175"/>
    <col min="12546" max="12546" width="16.84375" style="175" customWidth="1"/>
    <col min="12547" max="12547" width="78.4609375" style="175" customWidth="1"/>
    <col min="12548" max="12548" width="10.4609375" style="175" customWidth="1"/>
    <col min="12549" max="12549" width="9.765625" style="175"/>
    <col min="12550" max="12550" width="11.765625" style="175" customWidth="1"/>
    <col min="12551" max="12551" width="15.07421875" style="175" customWidth="1"/>
    <col min="12552" max="12552" width="16.4609375" style="175" customWidth="1"/>
    <col min="12553" max="12801" width="9.765625" style="175"/>
    <col min="12802" max="12802" width="16.84375" style="175" customWidth="1"/>
    <col min="12803" max="12803" width="78.4609375" style="175" customWidth="1"/>
    <col min="12804" max="12804" width="10.4609375" style="175" customWidth="1"/>
    <col min="12805" max="12805" width="9.765625" style="175"/>
    <col min="12806" max="12806" width="11.765625" style="175" customWidth="1"/>
    <col min="12807" max="12807" width="15.07421875" style="175" customWidth="1"/>
    <col min="12808" max="12808" width="16.4609375" style="175" customWidth="1"/>
    <col min="12809" max="13057" width="9.765625" style="175"/>
    <col min="13058" max="13058" width="16.84375" style="175" customWidth="1"/>
    <col min="13059" max="13059" width="78.4609375" style="175" customWidth="1"/>
    <col min="13060" max="13060" width="10.4609375" style="175" customWidth="1"/>
    <col min="13061" max="13061" width="9.765625" style="175"/>
    <col min="13062" max="13062" width="11.765625" style="175" customWidth="1"/>
    <col min="13063" max="13063" width="15.07421875" style="175" customWidth="1"/>
    <col min="13064" max="13064" width="16.4609375" style="175" customWidth="1"/>
    <col min="13065" max="13313" width="9.765625" style="175"/>
    <col min="13314" max="13314" width="16.84375" style="175" customWidth="1"/>
    <col min="13315" max="13315" width="78.4609375" style="175" customWidth="1"/>
    <col min="13316" max="13316" width="10.4609375" style="175" customWidth="1"/>
    <col min="13317" max="13317" width="9.765625" style="175"/>
    <col min="13318" max="13318" width="11.765625" style="175" customWidth="1"/>
    <col min="13319" max="13319" width="15.07421875" style="175" customWidth="1"/>
    <col min="13320" max="13320" width="16.4609375" style="175" customWidth="1"/>
    <col min="13321" max="13569" width="9.765625" style="175"/>
    <col min="13570" max="13570" width="16.84375" style="175" customWidth="1"/>
    <col min="13571" max="13571" width="78.4609375" style="175" customWidth="1"/>
    <col min="13572" max="13572" width="10.4609375" style="175" customWidth="1"/>
    <col min="13573" max="13573" width="9.765625" style="175"/>
    <col min="13574" max="13574" width="11.765625" style="175" customWidth="1"/>
    <col min="13575" max="13575" width="15.07421875" style="175" customWidth="1"/>
    <col min="13576" max="13576" width="16.4609375" style="175" customWidth="1"/>
    <col min="13577" max="13825" width="9.765625" style="175"/>
    <col min="13826" max="13826" width="16.84375" style="175" customWidth="1"/>
    <col min="13827" max="13827" width="78.4609375" style="175" customWidth="1"/>
    <col min="13828" max="13828" width="10.4609375" style="175" customWidth="1"/>
    <col min="13829" max="13829" width="9.765625" style="175"/>
    <col min="13830" max="13830" width="11.765625" style="175" customWidth="1"/>
    <col min="13831" max="13831" width="15.07421875" style="175" customWidth="1"/>
    <col min="13832" max="13832" width="16.4609375" style="175" customWidth="1"/>
    <col min="13833" max="14081" width="9.765625" style="175"/>
    <col min="14082" max="14082" width="16.84375" style="175" customWidth="1"/>
    <col min="14083" max="14083" width="78.4609375" style="175" customWidth="1"/>
    <col min="14084" max="14084" width="10.4609375" style="175" customWidth="1"/>
    <col min="14085" max="14085" width="9.765625" style="175"/>
    <col min="14086" max="14086" width="11.765625" style="175" customWidth="1"/>
    <col min="14087" max="14087" width="15.07421875" style="175" customWidth="1"/>
    <col min="14088" max="14088" width="16.4609375" style="175" customWidth="1"/>
    <col min="14089" max="14337" width="9.765625" style="175"/>
    <col min="14338" max="14338" width="16.84375" style="175" customWidth="1"/>
    <col min="14339" max="14339" width="78.4609375" style="175" customWidth="1"/>
    <col min="14340" max="14340" width="10.4609375" style="175" customWidth="1"/>
    <col min="14341" max="14341" width="9.765625" style="175"/>
    <col min="14342" max="14342" width="11.765625" style="175" customWidth="1"/>
    <col min="14343" max="14343" width="15.07421875" style="175" customWidth="1"/>
    <col min="14344" max="14344" width="16.4609375" style="175" customWidth="1"/>
    <col min="14345" max="14593" width="9.765625" style="175"/>
    <col min="14594" max="14594" width="16.84375" style="175" customWidth="1"/>
    <col min="14595" max="14595" width="78.4609375" style="175" customWidth="1"/>
    <col min="14596" max="14596" width="10.4609375" style="175" customWidth="1"/>
    <col min="14597" max="14597" width="9.765625" style="175"/>
    <col min="14598" max="14598" width="11.765625" style="175" customWidth="1"/>
    <col min="14599" max="14599" width="15.07421875" style="175" customWidth="1"/>
    <col min="14600" max="14600" width="16.4609375" style="175" customWidth="1"/>
    <col min="14601" max="14849" width="9.765625" style="175"/>
    <col min="14850" max="14850" width="16.84375" style="175" customWidth="1"/>
    <col min="14851" max="14851" width="78.4609375" style="175" customWidth="1"/>
    <col min="14852" max="14852" width="10.4609375" style="175" customWidth="1"/>
    <col min="14853" max="14853" width="9.765625" style="175"/>
    <col min="14854" max="14854" width="11.765625" style="175" customWidth="1"/>
    <col min="14855" max="14855" width="15.07421875" style="175" customWidth="1"/>
    <col min="14856" max="14856" width="16.4609375" style="175" customWidth="1"/>
    <col min="14857" max="15105" width="9.765625" style="175"/>
    <col min="15106" max="15106" width="16.84375" style="175" customWidth="1"/>
    <col min="15107" max="15107" width="78.4609375" style="175" customWidth="1"/>
    <col min="15108" max="15108" width="10.4609375" style="175" customWidth="1"/>
    <col min="15109" max="15109" width="9.765625" style="175"/>
    <col min="15110" max="15110" width="11.765625" style="175" customWidth="1"/>
    <col min="15111" max="15111" width="15.07421875" style="175" customWidth="1"/>
    <col min="15112" max="15112" width="16.4609375" style="175" customWidth="1"/>
    <col min="15113" max="15361" width="9.765625" style="175"/>
    <col min="15362" max="15362" width="16.84375" style="175" customWidth="1"/>
    <col min="15363" max="15363" width="78.4609375" style="175" customWidth="1"/>
    <col min="15364" max="15364" width="10.4609375" style="175" customWidth="1"/>
    <col min="15365" max="15365" width="9.765625" style="175"/>
    <col min="15366" max="15366" width="11.765625" style="175" customWidth="1"/>
    <col min="15367" max="15367" width="15.07421875" style="175" customWidth="1"/>
    <col min="15368" max="15368" width="16.4609375" style="175" customWidth="1"/>
    <col min="15369" max="15617" width="9.765625" style="175"/>
    <col min="15618" max="15618" width="16.84375" style="175" customWidth="1"/>
    <col min="15619" max="15619" width="78.4609375" style="175" customWidth="1"/>
    <col min="15620" max="15620" width="10.4609375" style="175" customWidth="1"/>
    <col min="15621" max="15621" width="9.765625" style="175"/>
    <col min="15622" max="15622" width="11.765625" style="175" customWidth="1"/>
    <col min="15623" max="15623" width="15.07421875" style="175" customWidth="1"/>
    <col min="15624" max="15624" width="16.4609375" style="175" customWidth="1"/>
    <col min="15625" max="15873" width="9.765625" style="175"/>
    <col min="15874" max="15874" width="16.84375" style="175" customWidth="1"/>
    <col min="15875" max="15875" width="78.4609375" style="175" customWidth="1"/>
    <col min="15876" max="15876" width="10.4609375" style="175" customWidth="1"/>
    <col min="15877" max="15877" width="9.765625" style="175"/>
    <col min="15878" max="15878" width="11.765625" style="175" customWidth="1"/>
    <col min="15879" max="15879" width="15.07421875" style="175" customWidth="1"/>
    <col min="15880" max="15880" width="16.4609375" style="175" customWidth="1"/>
    <col min="15881" max="16129" width="9.765625" style="175"/>
    <col min="16130" max="16130" width="16.84375" style="175" customWidth="1"/>
    <col min="16131" max="16131" width="78.4609375" style="175" customWidth="1"/>
    <col min="16132" max="16132" width="10.4609375" style="175" customWidth="1"/>
    <col min="16133" max="16133" width="9.765625" style="175"/>
    <col min="16134" max="16134" width="11.765625" style="175" customWidth="1"/>
    <col min="16135" max="16135" width="15.07421875" style="175" customWidth="1"/>
    <col min="16136" max="16136" width="16.4609375" style="175" customWidth="1"/>
    <col min="16137" max="16384" width="9.765625" style="175"/>
  </cols>
  <sheetData>
    <row r="1" spans="2:7">
      <c r="C1" s="176"/>
    </row>
    <row r="2" spans="2:7" ht="31">
      <c r="B2" s="177" t="s">
        <v>113</v>
      </c>
      <c r="C2" s="204" t="s">
        <v>114</v>
      </c>
      <c r="D2" s="204"/>
      <c r="E2" s="204"/>
      <c r="F2" s="204"/>
      <c r="G2" s="204"/>
    </row>
    <row r="3" spans="2:7">
      <c r="B3" s="178" t="s">
        <v>115</v>
      </c>
      <c r="C3" s="179">
        <v>8313100124</v>
      </c>
      <c r="D3" s="180"/>
      <c r="E3" s="180"/>
      <c r="F3" s="180"/>
      <c r="G3" s="180"/>
    </row>
    <row r="4" spans="2:7">
      <c r="B4" s="178" t="s">
        <v>116</v>
      </c>
      <c r="C4" s="180" t="s">
        <v>117</v>
      </c>
      <c r="D4" s="180"/>
      <c r="E4" s="180"/>
      <c r="F4" s="180"/>
      <c r="G4" s="180"/>
    </row>
    <row r="7" spans="2:7">
      <c r="B7" s="181" t="s">
        <v>118</v>
      </c>
      <c r="C7" s="182" t="s">
        <v>119</v>
      </c>
      <c r="D7" s="183" t="s">
        <v>120</v>
      </c>
      <c r="E7" s="184" t="s">
        <v>121</v>
      </c>
      <c r="F7" s="181" t="s">
        <v>122</v>
      </c>
      <c r="G7" s="181" t="s">
        <v>123</v>
      </c>
    </row>
    <row r="8" spans="2:7" ht="62">
      <c r="B8" s="185">
        <f>C3</f>
        <v>8313100124</v>
      </c>
      <c r="C8" s="186" t="s">
        <v>114</v>
      </c>
      <c r="D8" s="187" t="s">
        <v>124</v>
      </c>
      <c r="E8" s="188">
        <v>1</v>
      </c>
      <c r="F8" s="189"/>
      <c r="G8" s="190">
        <f>+F8*E8</f>
        <v>0</v>
      </c>
    </row>
    <row r="9" spans="2:7">
      <c r="B9" s="191"/>
      <c r="C9" s="205" t="s">
        <v>123</v>
      </c>
      <c r="D9" s="206"/>
      <c r="E9" s="206"/>
      <c r="F9" s="207"/>
      <c r="G9" s="192">
        <f>SUM(G8)</f>
        <v>0</v>
      </c>
    </row>
    <row r="14" spans="2:7">
      <c r="B14" s="176" t="s">
        <v>125</v>
      </c>
    </row>
    <row r="15" spans="2:7">
      <c r="B15" s="176" t="s">
        <v>126</v>
      </c>
      <c r="C15" s="175" t="s">
        <v>127</v>
      </c>
    </row>
    <row r="21" spans="3:6">
      <c r="E21" s="193" t="s">
        <v>39</v>
      </c>
    </row>
    <row r="22" spans="3:6">
      <c r="D22" s="208"/>
      <c r="E22" s="208"/>
      <c r="F22" s="208"/>
    </row>
    <row r="23" spans="3:6">
      <c r="E23" s="194" t="s">
        <v>38</v>
      </c>
    </row>
    <row r="24" spans="3:6">
      <c r="C24" s="194"/>
    </row>
  </sheetData>
  <mergeCells count="3">
    <mergeCell ref="C2:G2"/>
    <mergeCell ref="C9:F9"/>
    <mergeCell ref="D22:F22"/>
  </mergeCells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B2:H46"/>
  <sheetViews>
    <sheetView showGridLines="0" showZeros="0" defaultGridColor="0" topLeftCell="B1" colorId="8" zoomScale="87" workbookViewId="0">
      <selection activeCell="F5" sqref="F5"/>
    </sheetView>
  </sheetViews>
  <sheetFormatPr baseColWidth="10" defaultColWidth="9.765625" defaultRowHeight="15.5"/>
  <cols>
    <col min="3" max="3" width="48.84375" customWidth="1"/>
    <col min="4" max="4" width="23.84375" customWidth="1"/>
    <col min="5" max="5" width="17.3046875" bestFit="1" customWidth="1"/>
  </cols>
  <sheetData>
    <row r="2" spans="2:8" ht="18" customHeight="1">
      <c r="C2" s="1"/>
      <c r="D2" s="2"/>
    </row>
    <row r="4" spans="2:8">
      <c r="C4" s="3" t="s">
        <v>103</v>
      </c>
    </row>
    <row r="5" spans="2:8" ht="77.5" customHeight="1">
      <c r="C5" s="228" t="s">
        <v>107</v>
      </c>
      <c r="D5" s="228"/>
    </row>
    <row r="6" spans="2:8">
      <c r="B6" s="89"/>
      <c r="C6" s="209"/>
      <c r="D6" s="209"/>
      <c r="E6" s="89"/>
      <c r="F6" s="89"/>
      <c r="G6" s="89"/>
      <c r="H6" s="89"/>
    </row>
    <row r="7" spans="2:8">
      <c r="B7" s="89"/>
      <c r="C7" s="89"/>
      <c r="D7" s="89"/>
      <c r="E7" s="89"/>
      <c r="F7" s="89"/>
      <c r="G7" s="89"/>
      <c r="H7" s="89"/>
    </row>
    <row r="8" spans="2:8">
      <c r="B8" s="89"/>
      <c r="C8" s="89"/>
      <c r="D8" s="89"/>
      <c r="E8" s="89"/>
      <c r="F8" s="89"/>
      <c r="G8" s="89"/>
      <c r="H8" s="89"/>
    </row>
    <row r="9" spans="2:8">
      <c r="B9" s="89"/>
      <c r="C9" s="90" t="s">
        <v>36</v>
      </c>
      <c r="D9" s="89"/>
      <c r="E9" s="89"/>
      <c r="F9" s="89"/>
      <c r="G9" s="89"/>
      <c r="H9" s="89"/>
    </row>
    <row r="10" spans="2:8">
      <c r="B10" s="89"/>
      <c r="D10" s="89"/>
      <c r="E10" s="89"/>
      <c r="F10" s="89"/>
      <c r="G10" s="89"/>
      <c r="H10" s="89"/>
    </row>
    <row r="11" spans="2:8" ht="21" customHeight="1">
      <c r="B11" s="89"/>
      <c r="C11" s="91" t="s">
        <v>0</v>
      </c>
      <c r="D11" s="92" t="s">
        <v>1</v>
      </c>
      <c r="E11" s="89"/>
      <c r="F11" s="89"/>
      <c r="G11" s="89"/>
      <c r="H11" s="89"/>
    </row>
    <row r="12" spans="2:8">
      <c r="B12" s="89"/>
      <c r="C12" s="210" t="s">
        <v>100</v>
      </c>
      <c r="D12" s="211"/>
      <c r="E12" s="89"/>
      <c r="F12" s="89"/>
      <c r="G12" s="89"/>
      <c r="H12" s="89"/>
    </row>
    <row r="13" spans="2:8">
      <c r="B13" s="89"/>
      <c r="C13" s="93" t="s">
        <v>2</v>
      </c>
      <c r="D13" s="94">
        <f>SUM(D15:D17)</f>
        <v>0</v>
      </c>
      <c r="E13" s="89"/>
      <c r="F13" s="89"/>
      <c r="G13" s="89"/>
      <c r="H13" s="89"/>
    </row>
    <row r="14" spans="2:8">
      <c r="B14" s="89"/>
      <c r="C14" s="95"/>
      <c r="D14" s="96"/>
      <c r="E14" s="89"/>
      <c r="F14" s="89"/>
      <c r="G14" s="89"/>
      <c r="H14" s="89"/>
    </row>
    <row r="15" spans="2:8">
      <c r="B15" s="89"/>
      <c r="C15" s="97" t="s">
        <v>42</v>
      </c>
      <c r="D15" s="96">
        <f>+'A.1 Personal Tecnico'!E22</f>
        <v>0</v>
      </c>
      <c r="E15" s="89"/>
      <c r="F15" s="89"/>
      <c r="G15" s="89"/>
      <c r="H15" s="89"/>
    </row>
    <row r="16" spans="2:8">
      <c r="B16" s="89"/>
      <c r="C16" s="97" t="s">
        <v>43</v>
      </c>
      <c r="D16" s="96">
        <f>'A.2 Personal Auxiliar'!E19</f>
        <v>0</v>
      </c>
      <c r="E16" s="89"/>
      <c r="F16" s="89"/>
      <c r="G16" s="89"/>
      <c r="H16" s="89"/>
    </row>
    <row r="17" spans="2:8">
      <c r="B17" s="89"/>
      <c r="C17" s="98" t="s">
        <v>3</v>
      </c>
      <c r="D17" s="96"/>
      <c r="E17" s="89"/>
      <c r="F17" s="89"/>
      <c r="G17" s="89"/>
      <c r="H17" s="89"/>
    </row>
    <row r="18" spans="2:8">
      <c r="B18" s="89"/>
      <c r="C18" s="99" t="s">
        <v>4</v>
      </c>
      <c r="D18" s="94">
        <f>SUM(D20:D21)</f>
        <v>0</v>
      </c>
      <c r="E18" s="89"/>
      <c r="F18" s="89"/>
      <c r="G18" s="89"/>
      <c r="H18" s="89"/>
    </row>
    <row r="19" spans="2:8">
      <c r="B19" s="89"/>
      <c r="C19" s="100"/>
      <c r="D19" s="96"/>
      <c r="E19" s="89"/>
      <c r="F19" s="89"/>
      <c r="G19" s="89"/>
      <c r="H19" s="89"/>
    </row>
    <row r="20" spans="2:8">
      <c r="B20" s="89"/>
      <c r="C20" s="98" t="s">
        <v>44</v>
      </c>
      <c r="D20" s="96">
        <f>+'B.1 Cargas social P_Tecnico'!I28</f>
        <v>0</v>
      </c>
      <c r="E20" s="89"/>
      <c r="F20" s="89"/>
      <c r="G20" s="130"/>
      <c r="H20" s="89"/>
    </row>
    <row r="21" spans="2:8">
      <c r="B21" s="89"/>
      <c r="C21" s="98" t="s">
        <v>45</v>
      </c>
      <c r="D21" s="96">
        <f>'B.2  Carga social P_Auxiliar'!I22</f>
        <v>0</v>
      </c>
      <c r="E21" s="89"/>
      <c r="F21" s="89"/>
      <c r="G21" s="89"/>
      <c r="H21" s="89"/>
    </row>
    <row r="22" spans="2:8">
      <c r="B22" s="89"/>
      <c r="C22" s="98"/>
      <c r="D22" s="96"/>
      <c r="E22" s="89"/>
      <c r="F22" s="89"/>
      <c r="G22" s="89"/>
      <c r="H22" s="89"/>
    </row>
    <row r="23" spans="2:8">
      <c r="B23" s="89"/>
      <c r="C23" s="101" t="s">
        <v>47</v>
      </c>
      <c r="D23" s="102">
        <f>+'C. Costos servicios varios'!E72</f>
        <v>0</v>
      </c>
      <c r="E23" s="89"/>
      <c r="F23" s="89"/>
      <c r="G23" s="89"/>
      <c r="H23" s="89"/>
    </row>
    <row r="24" spans="2:8">
      <c r="B24" s="89"/>
      <c r="C24" s="103" t="s">
        <v>41</v>
      </c>
      <c r="D24" s="104">
        <f>'D. Costos Directos Miscelaneos'!F36</f>
        <v>0</v>
      </c>
      <c r="E24" s="89"/>
      <c r="F24" s="89"/>
      <c r="G24" s="89"/>
      <c r="H24" s="89"/>
    </row>
    <row r="25" spans="2:8">
      <c r="B25" s="89"/>
      <c r="C25" s="212" t="s">
        <v>101</v>
      </c>
      <c r="D25" s="212"/>
      <c r="E25" s="89"/>
      <c r="F25" s="89"/>
      <c r="G25" s="89"/>
      <c r="H25" s="89"/>
    </row>
    <row r="26" spans="2:8">
      <c r="B26" s="89"/>
      <c r="C26" s="105" t="s">
        <v>102</v>
      </c>
      <c r="D26" s="106">
        <f>0.05*D13</f>
        <v>0</v>
      </c>
      <c r="E26" s="89"/>
      <c r="F26" s="89"/>
      <c r="G26" s="89"/>
      <c r="H26" s="89"/>
    </row>
    <row r="27" spans="2:8">
      <c r="B27" s="89"/>
      <c r="C27" s="105"/>
      <c r="D27" s="106"/>
      <c r="E27" s="89"/>
      <c r="F27" s="89"/>
      <c r="G27" s="89"/>
      <c r="H27" s="89"/>
    </row>
    <row r="28" spans="2:8">
      <c r="B28" s="89"/>
      <c r="C28" s="107" t="s">
        <v>49</v>
      </c>
      <c r="D28" s="108">
        <f>(SUM(D23:D24)+D13+D18)+D26</f>
        <v>0</v>
      </c>
      <c r="E28" s="113"/>
      <c r="F28" s="112"/>
      <c r="G28" s="89"/>
      <c r="H28" s="89"/>
    </row>
    <row r="29" spans="2:8">
      <c r="B29" s="89"/>
      <c r="C29" s="109" t="s">
        <v>5</v>
      </c>
      <c r="D29" s="108">
        <f>D28*0.12</f>
        <v>0</v>
      </c>
      <c r="E29" s="89"/>
      <c r="F29" s="89"/>
      <c r="G29" s="89"/>
      <c r="H29" s="89"/>
    </row>
    <row r="30" spans="2:8" ht="21" customHeight="1">
      <c r="B30" s="89"/>
      <c r="C30" s="109" t="s">
        <v>6</v>
      </c>
      <c r="D30" s="108">
        <f>D29+D28</f>
        <v>0</v>
      </c>
      <c r="E30" s="89"/>
      <c r="F30" s="89"/>
      <c r="G30" s="89"/>
      <c r="H30" s="89"/>
    </row>
    <row r="31" spans="2:8">
      <c r="B31" s="89"/>
      <c r="C31" s="89"/>
      <c r="D31" s="89"/>
      <c r="E31" s="89"/>
      <c r="F31" s="89"/>
      <c r="G31" s="89"/>
      <c r="H31" s="89"/>
    </row>
    <row r="32" spans="2:8">
      <c r="B32" s="89"/>
      <c r="C32" s="89"/>
      <c r="D32" s="89"/>
      <c r="E32" s="89"/>
      <c r="F32" s="89"/>
      <c r="G32" s="89"/>
      <c r="H32" s="89"/>
    </row>
    <row r="33" spans="2:8">
      <c r="B33" s="89"/>
      <c r="C33" s="90" t="s">
        <v>46</v>
      </c>
      <c r="D33" s="111">
        <v>225</v>
      </c>
      <c r="E33" s="89" t="s">
        <v>97</v>
      </c>
      <c r="F33" s="89"/>
      <c r="G33" s="89"/>
      <c r="H33" s="89"/>
    </row>
    <row r="34" spans="2:8">
      <c r="B34" s="89"/>
      <c r="C34" s="89"/>
      <c r="D34" s="89"/>
      <c r="E34" s="89"/>
      <c r="F34" s="89"/>
      <c r="G34" s="89"/>
      <c r="H34" s="89"/>
    </row>
    <row r="35" spans="2:8">
      <c r="B35" s="89"/>
      <c r="C35" s="89"/>
      <c r="D35" s="89"/>
      <c r="E35" s="89"/>
      <c r="F35" s="89"/>
      <c r="G35" s="89"/>
      <c r="H35" s="89"/>
    </row>
    <row r="36" spans="2:8">
      <c r="B36" s="89"/>
      <c r="C36" s="89"/>
      <c r="D36" s="89"/>
      <c r="E36" s="89"/>
      <c r="F36" s="89"/>
      <c r="G36" s="89"/>
      <c r="H36" s="89"/>
    </row>
    <row r="37" spans="2:8">
      <c r="B37" s="89"/>
      <c r="C37" s="89"/>
      <c r="D37" s="89"/>
      <c r="E37" s="89"/>
      <c r="F37" s="89"/>
      <c r="G37" s="89"/>
      <c r="H37" s="89"/>
    </row>
    <row r="38" spans="2:8">
      <c r="B38" s="89"/>
      <c r="C38" s="90" t="s">
        <v>108</v>
      </c>
      <c r="D38" s="89"/>
      <c r="E38" s="89"/>
      <c r="F38" s="89"/>
      <c r="G38" s="89"/>
      <c r="H38" s="89"/>
    </row>
    <row r="39" spans="2:8">
      <c r="B39" s="89"/>
      <c r="C39" s="89"/>
      <c r="D39" s="89"/>
      <c r="E39" s="89"/>
      <c r="F39" s="89"/>
      <c r="G39" s="89"/>
      <c r="H39" s="89"/>
    </row>
    <row r="40" spans="2:8">
      <c r="B40" s="89"/>
      <c r="C40" s="89"/>
      <c r="D40" s="89"/>
      <c r="E40" s="89"/>
      <c r="F40" s="89"/>
      <c r="G40" s="89"/>
      <c r="H40" s="89"/>
    </row>
    <row r="41" spans="2:8">
      <c r="B41" s="89"/>
      <c r="C41" s="89"/>
      <c r="D41" s="89"/>
      <c r="E41" s="89"/>
      <c r="F41" s="89"/>
      <c r="G41" s="89"/>
      <c r="H41" s="89"/>
    </row>
    <row r="42" spans="2:8">
      <c r="B42" s="89"/>
      <c r="C42" s="89"/>
      <c r="D42" s="89"/>
      <c r="E42" s="89"/>
      <c r="F42" s="89"/>
      <c r="G42" s="89"/>
      <c r="H42" s="89"/>
    </row>
    <row r="44" spans="2:8">
      <c r="C44" s="19" t="s">
        <v>39</v>
      </c>
    </row>
    <row r="45" spans="2:8">
      <c r="C45" s="14" t="s">
        <v>38</v>
      </c>
    </row>
    <row r="46" spans="2:8">
      <c r="C46" s="14"/>
    </row>
  </sheetData>
  <mergeCells count="4">
    <mergeCell ref="C6:D6"/>
    <mergeCell ref="C12:D12"/>
    <mergeCell ref="C25:D25"/>
    <mergeCell ref="C5:D5"/>
  </mergeCells>
  <phoneticPr fontId="0" type="noConversion"/>
  <pageMargins left="0.89" right="0.51200000000000001" top="1.024" bottom="0.5" header="0" footer="0"/>
  <pageSetup scale="65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FFC000"/>
    <pageSetUpPr fitToPage="1"/>
  </sheetPr>
  <dimension ref="B2:G35"/>
  <sheetViews>
    <sheetView showGridLines="0" showZeros="0" defaultGridColor="0" colorId="8" zoomScale="87" workbookViewId="0">
      <selection activeCell="B8" sqref="B8"/>
    </sheetView>
  </sheetViews>
  <sheetFormatPr baseColWidth="10" defaultColWidth="9.765625" defaultRowHeight="15.5"/>
  <cols>
    <col min="2" max="2" width="51.4609375" customWidth="1"/>
    <col min="3" max="3" width="12.07421875" customWidth="1"/>
    <col min="4" max="4" width="13.4609375" customWidth="1"/>
    <col min="5" max="5" width="15.23046875" customWidth="1"/>
    <col min="11" max="11" width="17.4609375" customWidth="1"/>
  </cols>
  <sheetData>
    <row r="2" spans="2:7">
      <c r="B2" s="1"/>
      <c r="C2" s="2"/>
    </row>
    <row r="4" spans="2:7">
      <c r="B4" s="3" t="s">
        <v>7</v>
      </c>
    </row>
    <row r="5" spans="2:7" ht="64" customHeight="1">
      <c r="B5" s="228" t="s">
        <v>109</v>
      </c>
      <c r="C5" s="228"/>
      <c r="D5" s="228"/>
      <c r="E5" s="228"/>
    </row>
    <row r="6" spans="2:7">
      <c r="B6" s="213">
        <f>RESUMEN!$C$6</f>
        <v>0</v>
      </c>
      <c r="C6" s="213"/>
      <c r="D6" s="213"/>
      <c r="E6" s="213"/>
    </row>
    <row r="7" spans="2:7">
      <c r="B7" s="2"/>
    </row>
    <row r="9" spans="2:7">
      <c r="B9" t="str">
        <f>RESUMEN!C9</f>
        <v>PRESUPUESTO: Referencial</v>
      </c>
    </row>
    <row r="11" spans="2:7">
      <c r="B11" s="44" t="s">
        <v>63</v>
      </c>
      <c r="C11" s="45" t="s">
        <v>9</v>
      </c>
      <c r="D11" s="48" t="s">
        <v>10</v>
      </c>
      <c r="E11" s="49"/>
    </row>
    <row r="12" spans="2:7">
      <c r="B12" s="46"/>
      <c r="C12" s="47" t="s">
        <v>12</v>
      </c>
      <c r="D12" s="56" t="s">
        <v>13</v>
      </c>
      <c r="E12" s="57" t="s">
        <v>14</v>
      </c>
    </row>
    <row r="13" spans="2:7" ht="15" customHeight="1">
      <c r="B13" s="67" t="s">
        <v>64</v>
      </c>
      <c r="C13" s="5"/>
      <c r="D13" s="6"/>
      <c r="E13" s="59">
        <f>C13*D13</f>
        <v>0</v>
      </c>
      <c r="G13" s="135"/>
    </row>
    <row r="14" spans="2:7">
      <c r="B14" s="67" t="s">
        <v>105</v>
      </c>
      <c r="C14" s="5"/>
      <c r="D14" s="6"/>
      <c r="E14" s="59">
        <f>C14*D14</f>
        <v>0</v>
      </c>
      <c r="G14" s="135"/>
    </row>
    <row r="15" spans="2:7">
      <c r="B15" s="110" t="s">
        <v>65</v>
      </c>
      <c r="C15" s="5"/>
      <c r="D15" s="6"/>
      <c r="E15" s="61">
        <f>C15*D15</f>
        <v>0</v>
      </c>
      <c r="G15" s="135"/>
    </row>
    <row r="16" spans="2:7" ht="15" customHeight="1">
      <c r="B16" s="110" t="s">
        <v>66</v>
      </c>
      <c r="C16" s="5"/>
      <c r="D16" s="6"/>
      <c r="E16" s="61">
        <f t="shared" ref="E16:E18" si="0">C16*D16</f>
        <v>0</v>
      </c>
      <c r="G16" s="135"/>
    </row>
    <row r="17" spans="2:7">
      <c r="B17" s="110" t="s">
        <v>76</v>
      </c>
      <c r="C17" s="5"/>
      <c r="D17" s="6"/>
      <c r="E17" s="61">
        <f t="shared" si="0"/>
        <v>0</v>
      </c>
      <c r="G17" s="135"/>
    </row>
    <row r="18" spans="2:7">
      <c r="B18" s="110" t="s">
        <v>67</v>
      </c>
      <c r="C18" s="5"/>
      <c r="D18" s="6"/>
      <c r="E18" s="61">
        <f t="shared" si="0"/>
        <v>0</v>
      </c>
      <c r="G18" s="135"/>
    </row>
    <row r="19" spans="2:7">
      <c r="B19" s="110" t="s">
        <v>68</v>
      </c>
      <c r="C19" s="5"/>
      <c r="D19" s="6"/>
      <c r="E19" s="61">
        <f>C19*D19</f>
        <v>0</v>
      </c>
      <c r="G19" s="135"/>
    </row>
    <row r="20" spans="2:7">
      <c r="B20" s="110" t="s">
        <v>69</v>
      </c>
      <c r="C20" s="5"/>
      <c r="D20" s="6"/>
      <c r="E20" s="61">
        <f>C20*D20</f>
        <v>0</v>
      </c>
      <c r="G20" s="135"/>
    </row>
    <row r="21" spans="2:7">
      <c r="B21" s="110" t="s">
        <v>99</v>
      </c>
      <c r="C21" s="5"/>
      <c r="D21" s="6"/>
      <c r="E21" s="61">
        <f>C21*D21</f>
        <v>0</v>
      </c>
      <c r="G21" s="135"/>
    </row>
    <row r="22" spans="2:7">
      <c r="B22" s="68" t="s">
        <v>15</v>
      </c>
      <c r="C22" s="69"/>
      <c r="D22" s="70"/>
      <c r="E22" s="71">
        <f>+SUM(E13:E21)</f>
        <v>0</v>
      </c>
    </row>
    <row r="23" spans="2:7" ht="22" customHeight="1"/>
    <row r="27" spans="2:7">
      <c r="B27" s="3" t="str">
        <f>+RESUMEN!C38</f>
        <v xml:space="preserve">FECHA:            </v>
      </c>
    </row>
    <row r="33" spans="2:4">
      <c r="D33" s="19" t="s">
        <v>39</v>
      </c>
    </row>
    <row r="34" spans="2:4" ht="15.75" customHeight="1">
      <c r="D34" s="14" t="s">
        <v>38</v>
      </c>
    </row>
    <row r="35" spans="2:4">
      <c r="B35" s="14"/>
    </row>
  </sheetData>
  <mergeCells count="2">
    <mergeCell ref="B6:E6"/>
    <mergeCell ref="B5:E5"/>
  </mergeCells>
  <phoneticPr fontId="0" type="noConversion"/>
  <pageMargins left="0.88" right="0.51200000000000001" top="1.33" bottom="0.5" header="0" footer="0"/>
  <pageSetup scale="74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B2:N41"/>
  <sheetViews>
    <sheetView showGridLines="0" showZeros="0" defaultGridColor="0" topLeftCell="B4" colorId="8" zoomScaleNormal="100" workbookViewId="0">
      <selection activeCell="B7" sqref="B7"/>
    </sheetView>
  </sheetViews>
  <sheetFormatPr baseColWidth="10" defaultColWidth="9.765625" defaultRowHeight="15.5"/>
  <cols>
    <col min="1" max="1" width="9.765625" customWidth="1"/>
    <col min="2" max="2" width="46.07421875" customWidth="1"/>
    <col min="3" max="3" width="9.69140625" customWidth="1"/>
    <col min="4" max="4" width="8.53515625" customWidth="1"/>
    <col min="5" max="5" width="10.69140625" customWidth="1"/>
    <col min="6" max="6" width="8.4609375" customWidth="1"/>
    <col min="7" max="8" width="8.765625" customWidth="1"/>
    <col min="9" max="9" width="11.69140625" customWidth="1"/>
    <col min="10" max="10" width="13.4609375" customWidth="1"/>
    <col min="11" max="11" width="15" customWidth="1"/>
    <col min="12" max="12" width="6.765625" customWidth="1"/>
    <col min="13" max="13" width="11.69140625" customWidth="1"/>
    <col min="14" max="14" width="16.69140625" customWidth="1"/>
    <col min="15" max="15" width="10.765625" customWidth="1"/>
    <col min="16" max="16" width="15" customWidth="1"/>
    <col min="18" max="18" width="9.765625" customWidth="1"/>
  </cols>
  <sheetData>
    <row r="2" spans="2:14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spans="2:14">
      <c r="B4" s="3" t="s">
        <v>17</v>
      </c>
    </row>
    <row r="5" spans="2:14" ht="53" customHeight="1">
      <c r="B5" s="228" t="s">
        <v>110</v>
      </c>
      <c r="C5" s="228"/>
      <c r="D5" s="228"/>
      <c r="E5" s="228"/>
      <c r="F5" s="228"/>
      <c r="G5" s="228"/>
      <c r="H5" s="228"/>
      <c r="I5" s="228"/>
      <c r="J5" s="228"/>
      <c r="K5" s="228"/>
      <c r="M5" s="2"/>
    </row>
    <row r="6" spans="2:14">
      <c r="B6" s="214">
        <f>RESUMEN!$C$6</f>
        <v>0</v>
      </c>
      <c r="C6" s="214"/>
      <c r="D6" s="214"/>
      <c r="E6" s="214"/>
      <c r="F6" s="214"/>
      <c r="G6" s="214"/>
      <c r="H6" s="214"/>
      <c r="I6" s="214"/>
      <c r="J6" s="214"/>
      <c r="K6" s="214"/>
      <c r="M6" s="10"/>
    </row>
    <row r="7" spans="2:14">
      <c r="M7" s="10"/>
    </row>
    <row r="8" spans="2:14">
      <c r="I8" s="4"/>
      <c r="J8" s="4"/>
      <c r="K8" s="4"/>
    </row>
    <row r="9" spans="2:14">
      <c r="B9" s="3" t="str">
        <f>'A.2 Personal Auxiliar'!B9</f>
        <v>PRESUPUESTO: Referencial</v>
      </c>
    </row>
    <row r="11" spans="2:14">
      <c r="B11" s="20" t="s">
        <v>8</v>
      </c>
      <c r="C11" s="21" t="s">
        <v>18</v>
      </c>
      <c r="D11" s="21" t="s">
        <v>9</v>
      </c>
      <c r="E11" s="21" t="s">
        <v>35</v>
      </c>
      <c r="F11" s="21" t="s">
        <v>19</v>
      </c>
      <c r="G11" s="21" t="s">
        <v>20</v>
      </c>
      <c r="H11" s="35" t="s">
        <v>104</v>
      </c>
      <c r="I11" s="35" t="s">
        <v>6</v>
      </c>
      <c r="J11" s="215" t="s">
        <v>96</v>
      </c>
      <c r="K11" s="22" t="s">
        <v>26</v>
      </c>
    </row>
    <row r="12" spans="2:14">
      <c r="B12" s="23" t="s">
        <v>11</v>
      </c>
      <c r="C12" s="24"/>
      <c r="D12" s="24" t="s">
        <v>21</v>
      </c>
      <c r="E12" s="25">
        <v>0.1115</v>
      </c>
      <c r="F12" s="24"/>
      <c r="G12" s="24"/>
      <c r="H12" s="36"/>
      <c r="I12" s="36" t="s">
        <v>22</v>
      </c>
      <c r="J12" s="216"/>
      <c r="K12" s="26" t="s">
        <v>27</v>
      </c>
    </row>
    <row r="13" spans="2:14">
      <c r="B13" s="31" t="str">
        <f>+'A.1 Personal Tecnico'!B13</f>
        <v xml:space="preserve">Director de proyecto </v>
      </c>
      <c r="C13" s="17">
        <f>+'A.1 Personal Tecnico'!D13</f>
        <v>0</v>
      </c>
      <c r="D13" s="15">
        <f>'A.1 Personal Tecnico'!C13</f>
        <v>0</v>
      </c>
      <c r="E13" s="15">
        <f>C13*D13*$E$12</f>
        <v>0</v>
      </c>
      <c r="F13" s="114">
        <f>C13*D13/12</f>
        <v>0</v>
      </c>
      <c r="G13" s="114">
        <f>$M$6*D13*1/12</f>
        <v>0</v>
      </c>
      <c r="H13" s="136">
        <f>(C13/24)*8</f>
        <v>0</v>
      </c>
      <c r="I13" s="37">
        <f>SUM(E13:H13)</f>
        <v>0</v>
      </c>
      <c r="J13" s="129">
        <f>+I13+(C13*D13)</f>
        <v>0</v>
      </c>
      <c r="K13" s="128"/>
      <c r="L13" s="66"/>
      <c r="M13" s="66"/>
      <c r="N13" s="133"/>
    </row>
    <row r="14" spans="2:14">
      <c r="B14" s="31" t="s">
        <v>95</v>
      </c>
      <c r="C14" s="17">
        <f>+'A.1 Personal Tecnico'!D14</f>
        <v>0</v>
      </c>
      <c r="D14" s="15">
        <f>+'A.1 Personal Tecnico'!C14</f>
        <v>0</v>
      </c>
      <c r="E14" s="15">
        <f t="shared" ref="E14:E21" si="0">C14*D14*$E$12</f>
        <v>0</v>
      </c>
      <c r="F14" s="114">
        <f t="shared" ref="F14:F21" si="1">C14*D14/12</f>
        <v>0</v>
      </c>
      <c r="G14" s="114">
        <f t="shared" ref="G14:G21" si="2">$M$6*D14*1/12</f>
        <v>0</v>
      </c>
      <c r="H14" s="136">
        <f t="shared" ref="H14:H21" si="3">(C14/24)*8</f>
        <v>0</v>
      </c>
      <c r="I14" s="37">
        <f t="shared" ref="I14:I21" si="4">SUM(E14:H14)</f>
        <v>0</v>
      </c>
      <c r="J14" s="129">
        <f t="shared" ref="J14:J21" si="5">+I14+(C14*D14)</f>
        <v>0</v>
      </c>
      <c r="K14" s="128"/>
      <c r="L14" s="66"/>
      <c r="M14" s="66"/>
      <c r="N14" s="133"/>
    </row>
    <row r="15" spans="2:14">
      <c r="B15" s="31" t="str">
        <f>+'A.1 Personal Tecnico'!B15</f>
        <v>Especialista Estructural</v>
      </c>
      <c r="C15" s="17">
        <f>+'A.1 Personal Tecnico'!D15</f>
        <v>0</v>
      </c>
      <c r="D15" s="15">
        <f>+'A.1 Personal Tecnico'!C15</f>
        <v>0</v>
      </c>
      <c r="E15" s="15">
        <f t="shared" si="0"/>
        <v>0</v>
      </c>
      <c r="F15" s="114">
        <f t="shared" si="1"/>
        <v>0</v>
      </c>
      <c r="G15" s="114">
        <f t="shared" si="2"/>
        <v>0</v>
      </c>
      <c r="H15" s="136">
        <f t="shared" si="3"/>
        <v>0</v>
      </c>
      <c r="I15" s="37">
        <f t="shared" si="4"/>
        <v>0</v>
      </c>
      <c r="J15" s="129">
        <f t="shared" si="5"/>
        <v>0</v>
      </c>
      <c r="K15" s="128"/>
      <c r="L15" s="66"/>
      <c r="M15" s="66"/>
    </row>
    <row r="16" spans="2:14">
      <c r="B16" s="31" t="str">
        <f>+'A.1 Personal Tecnico'!B16</f>
        <v>Ingeniero Apoyo</v>
      </c>
      <c r="C16" s="17">
        <f>+'A.1 Personal Tecnico'!D16</f>
        <v>0</v>
      </c>
      <c r="D16" s="15">
        <f>+'A.1 Personal Tecnico'!C16</f>
        <v>0</v>
      </c>
      <c r="E16" s="15">
        <f t="shared" si="0"/>
        <v>0</v>
      </c>
      <c r="F16" s="114">
        <f t="shared" si="1"/>
        <v>0</v>
      </c>
      <c r="G16" s="114">
        <f t="shared" si="2"/>
        <v>0</v>
      </c>
      <c r="H16" s="136">
        <f t="shared" si="3"/>
        <v>0</v>
      </c>
      <c r="I16" s="37">
        <f t="shared" si="4"/>
        <v>0</v>
      </c>
      <c r="J16" s="129">
        <f t="shared" si="5"/>
        <v>0</v>
      </c>
      <c r="K16" s="128"/>
      <c r="L16" s="66"/>
      <c r="M16" s="66"/>
    </row>
    <row r="17" spans="2:13">
      <c r="B17" s="31" t="s">
        <v>78</v>
      </c>
      <c r="C17" s="17">
        <f>+'A.1 Personal Tecnico'!D17</f>
        <v>0</v>
      </c>
      <c r="D17" s="15">
        <f>+'A.1 Personal Tecnico'!C17</f>
        <v>0</v>
      </c>
      <c r="E17" s="15">
        <f t="shared" si="0"/>
        <v>0</v>
      </c>
      <c r="F17" s="114">
        <f t="shared" si="1"/>
        <v>0</v>
      </c>
      <c r="G17" s="114">
        <f t="shared" si="2"/>
        <v>0</v>
      </c>
      <c r="H17" s="136">
        <f t="shared" si="3"/>
        <v>0</v>
      </c>
      <c r="I17" s="37">
        <f t="shared" si="4"/>
        <v>0</v>
      </c>
      <c r="J17" s="129">
        <f t="shared" si="5"/>
        <v>0</v>
      </c>
      <c r="K17" s="128"/>
      <c r="L17" s="66"/>
      <c r="M17" s="66"/>
    </row>
    <row r="18" spans="2:13">
      <c r="B18" s="31" t="str">
        <f>+'A.1 Personal Tecnico'!B18</f>
        <v>Especialista Hidraulico</v>
      </c>
      <c r="C18" s="17">
        <f>+'A.1 Personal Tecnico'!D18</f>
        <v>0</v>
      </c>
      <c r="D18" s="15">
        <f>+'A.1 Personal Tecnico'!C18</f>
        <v>0</v>
      </c>
      <c r="E18" s="158">
        <f t="shared" si="0"/>
        <v>0</v>
      </c>
      <c r="F18" s="159">
        <f t="shared" si="1"/>
        <v>0</v>
      </c>
      <c r="G18" s="159">
        <f t="shared" si="2"/>
        <v>0</v>
      </c>
      <c r="H18" s="160">
        <f t="shared" si="3"/>
        <v>0</v>
      </c>
      <c r="I18" s="161">
        <f t="shared" si="4"/>
        <v>0</v>
      </c>
      <c r="J18" s="162">
        <f t="shared" si="5"/>
        <v>0</v>
      </c>
      <c r="K18" s="163"/>
      <c r="L18" s="66"/>
      <c r="M18" s="66"/>
    </row>
    <row r="19" spans="2:13">
      <c r="B19" s="31" t="str">
        <f>+'A.1 Personal Tecnico'!B19</f>
        <v>Especialista Ambiental</v>
      </c>
      <c r="C19" s="17">
        <f>+'A.1 Personal Tecnico'!D19</f>
        <v>0</v>
      </c>
      <c r="D19" s="15">
        <f>+'A.1 Personal Tecnico'!C19</f>
        <v>0</v>
      </c>
      <c r="E19" s="158">
        <f t="shared" si="0"/>
        <v>0</v>
      </c>
      <c r="F19" s="159">
        <f t="shared" si="1"/>
        <v>0</v>
      </c>
      <c r="G19" s="159">
        <f t="shared" si="2"/>
        <v>0</v>
      </c>
      <c r="H19" s="160">
        <f t="shared" si="3"/>
        <v>0</v>
      </c>
      <c r="I19" s="161">
        <f t="shared" si="4"/>
        <v>0</v>
      </c>
      <c r="J19" s="162">
        <f t="shared" si="5"/>
        <v>0</v>
      </c>
      <c r="K19" s="163"/>
      <c r="L19" s="66"/>
      <c r="M19" s="66"/>
    </row>
    <row r="20" spans="2:13">
      <c r="B20" s="31" t="str">
        <f>+'A.1 Personal Tecnico'!B20</f>
        <v>Costos</v>
      </c>
      <c r="C20" s="17">
        <f>+'A.1 Personal Tecnico'!D20</f>
        <v>0</v>
      </c>
      <c r="D20" s="15">
        <f>+'A.1 Personal Tecnico'!C20</f>
        <v>0</v>
      </c>
      <c r="E20" s="158">
        <f t="shared" si="0"/>
        <v>0</v>
      </c>
      <c r="F20" s="159">
        <f t="shared" si="1"/>
        <v>0</v>
      </c>
      <c r="G20" s="159">
        <f t="shared" si="2"/>
        <v>0</v>
      </c>
      <c r="H20" s="160">
        <f t="shared" si="3"/>
        <v>0</v>
      </c>
      <c r="I20" s="161">
        <f t="shared" si="4"/>
        <v>0</v>
      </c>
      <c r="J20" s="162">
        <f t="shared" si="5"/>
        <v>0</v>
      </c>
      <c r="K20" s="163"/>
      <c r="L20" s="66"/>
      <c r="M20" s="66"/>
    </row>
    <row r="21" spans="2:13">
      <c r="B21" s="31" t="s">
        <v>98</v>
      </c>
      <c r="C21" s="17">
        <f>'A.1 Personal Tecnico'!D21</f>
        <v>0</v>
      </c>
      <c r="D21" s="15">
        <f>D13*25%</f>
        <v>0</v>
      </c>
      <c r="E21" s="158">
        <f t="shared" si="0"/>
        <v>0</v>
      </c>
      <c r="F21" s="159">
        <f t="shared" si="1"/>
        <v>0</v>
      </c>
      <c r="G21" s="159">
        <f t="shared" si="2"/>
        <v>0</v>
      </c>
      <c r="H21" s="160">
        <f t="shared" si="3"/>
        <v>0</v>
      </c>
      <c r="I21" s="161">
        <f t="shared" si="4"/>
        <v>0</v>
      </c>
      <c r="J21" s="162">
        <f t="shared" si="5"/>
        <v>0</v>
      </c>
      <c r="K21" s="163"/>
      <c r="L21" s="66"/>
      <c r="M21" s="66"/>
    </row>
    <row r="22" spans="2:13">
      <c r="B22" s="31"/>
      <c r="C22" s="17"/>
      <c r="D22" s="15"/>
      <c r="E22" s="158"/>
      <c r="F22" s="158"/>
      <c r="G22" s="158"/>
      <c r="H22" s="161"/>
      <c r="I22" s="161"/>
      <c r="J22" s="162"/>
      <c r="K22" s="163"/>
    </row>
    <row r="23" spans="2:13">
      <c r="B23" s="31"/>
      <c r="C23" s="17"/>
      <c r="D23" s="15"/>
      <c r="E23" s="158"/>
      <c r="F23" s="158"/>
      <c r="G23" s="158"/>
      <c r="H23" s="161"/>
      <c r="I23" s="161"/>
      <c r="J23" s="162"/>
      <c r="K23" s="163"/>
    </row>
    <row r="24" spans="2:13">
      <c r="B24" s="31"/>
      <c r="C24" s="17"/>
      <c r="D24" s="15"/>
      <c r="E24" s="158"/>
      <c r="F24" s="158"/>
      <c r="G24" s="158"/>
      <c r="H24" s="161"/>
      <c r="I24" s="161"/>
      <c r="J24" s="162"/>
      <c r="K24" s="163"/>
    </row>
    <row r="25" spans="2:13">
      <c r="B25" s="31"/>
      <c r="C25" s="17"/>
      <c r="D25" s="15"/>
      <c r="E25" s="158"/>
      <c r="F25" s="158"/>
      <c r="G25" s="158"/>
      <c r="H25" s="161"/>
      <c r="I25" s="161"/>
      <c r="J25" s="162"/>
      <c r="K25" s="163"/>
    </row>
    <row r="26" spans="2:13">
      <c r="B26" s="31"/>
      <c r="C26" s="17"/>
      <c r="D26" s="15"/>
      <c r="E26" s="158"/>
      <c r="F26" s="158"/>
      <c r="G26" s="158"/>
      <c r="H26" s="161"/>
      <c r="I26" s="161"/>
      <c r="J26" s="162"/>
      <c r="K26" s="163"/>
    </row>
    <row r="27" spans="2:13">
      <c r="B27" s="34"/>
      <c r="C27" s="17"/>
      <c r="D27" s="18"/>
      <c r="E27" s="164"/>
      <c r="F27" s="164"/>
      <c r="G27" s="164"/>
      <c r="H27" s="165"/>
      <c r="I27" s="165"/>
      <c r="J27" s="166"/>
      <c r="K27" s="167"/>
    </row>
    <row r="28" spans="2:13" ht="24" customHeight="1">
      <c r="B28" s="27" t="s">
        <v>23</v>
      </c>
      <c r="C28" s="28"/>
      <c r="D28" s="29"/>
      <c r="E28" s="168">
        <f>SUM(E13:E27)</f>
        <v>0</v>
      </c>
      <c r="F28" s="168">
        <f>SUM(F13:F27)</f>
        <v>0</v>
      </c>
      <c r="G28" s="168">
        <f>SUM(G13:G27)</f>
        <v>0</v>
      </c>
      <c r="H28" s="168"/>
      <c r="I28" s="169">
        <f>SUM(I13:I27)</f>
        <v>0</v>
      </c>
      <c r="J28" s="170">
        <f>+SUM(J13:J21)</f>
        <v>0</v>
      </c>
      <c r="K28" s="171"/>
    </row>
    <row r="29" spans="2:13">
      <c r="E29" s="134"/>
      <c r="F29" s="134"/>
      <c r="G29" s="134"/>
      <c r="H29" s="134"/>
      <c r="I29" s="134"/>
      <c r="J29" s="134"/>
      <c r="K29" s="134"/>
    </row>
    <row r="30" spans="2:13">
      <c r="B30" s="2" t="s">
        <v>48</v>
      </c>
    </row>
    <row r="33" spans="2:4">
      <c r="B33" s="3" t="str">
        <f>+RESUMEN!C38</f>
        <v xml:space="preserve">FECHA:            </v>
      </c>
    </row>
    <row r="39" spans="2:4">
      <c r="D39" s="19" t="s">
        <v>39</v>
      </c>
    </row>
    <row r="40" spans="2:4">
      <c r="D40" s="14" t="s">
        <v>38</v>
      </c>
    </row>
    <row r="41" spans="2:4">
      <c r="B41" s="14"/>
    </row>
  </sheetData>
  <mergeCells count="3">
    <mergeCell ref="B6:K6"/>
    <mergeCell ref="J11:J12"/>
    <mergeCell ref="B5:K5"/>
  </mergeCells>
  <phoneticPr fontId="0" type="noConversion"/>
  <pageMargins left="0.98" right="0.51200000000000001" top="1.024" bottom="0.5" header="0" footer="0"/>
  <pageSetup scale="76" orientation="landscape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B2:G32"/>
  <sheetViews>
    <sheetView showGridLines="0" showZeros="0" defaultGridColor="0" topLeftCell="A4" colorId="8" zoomScale="87" workbookViewId="0">
      <selection activeCell="I5" sqref="I5"/>
    </sheetView>
  </sheetViews>
  <sheetFormatPr baseColWidth="10" defaultColWidth="9.765625" defaultRowHeight="15.5"/>
  <cols>
    <col min="2" max="2" width="24.23046875" customWidth="1"/>
    <col min="3" max="3" width="13.07421875" customWidth="1"/>
    <col min="4" max="4" width="13.765625" customWidth="1"/>
    <col min="5" max="5" width="19.765625" customWidth="1"/>
  </cols>
  <sheetData>
    <row r="2" spans="2:7">
      <c r="B2" s="1"/>
      <c r="C2" s="2"/>
    </row>
    <row r="4" spans="2:7">
      <c r="B4" s="3" t="s">
        <v>16</v>
      </c>
    </row>
    <row r="5" spans="2:7" ht="82" customHeight="1">
      <c r="B5" s="228" t="s">
        <v>110</v>
      </c>
      <c r="C5" s="228"/>
      <c r="D5" s="228"/>
      <c r="E5" s="228"/>
    </row>
    <row r="6" spans="2:7">
      <c r="B6" s="217">
        <f>RESUMEN!$C$6</f>
        <v>0</v>
      </c>
      <c r="C6" s="217"/>
      <c r="D6" s="217"/>
      <c r="E6" s="217"/>
    </row>
    <row r="8" spans="2:7">
      <c r="B8">
        <f>'A.1 Personal Tecnico'!B8</f>
        <v>0</v>
      </c>
    </row>
    <row r="9" spans="2:7">
      <c r="B9" t="str">
        <f>'A.1 Personal Tecnico'!B9</f>
        <v>PRESUPUESTO: Referencial</v>
      </c>
    </row>
    <row r="11" spans="2:7">
      <c r="B11" s="44" t="s">
        <v>63</v>
      </c>
      <c r="C11" s="45" t="s">
        <v>9</v>
      </c>
      <c r="D11" s="48" t="s">
        <v>10</v>
      </c>
      <c r="E11" s="49"/>
    </row>
    <row r="12" spans="2:7">
      <c r="B12" s="46"/>
      <c r="C12" s="47" t="s">
        <v>12</v>
      </c>
      <c r="D12" s="56" t="s">
        <v>13</v>
      </c>
      <c r="E12" s="57" t="s">
        <v>14</v>
      </c>
    </row>
    <row r="13" spans="2:7">
      <c r="B13" s="58" t="s">
        <v>70</v>
      </c>
      <c r="C13" s="9"/>
      <c r="D13" s="7"/>
      <c r="E13" s="59"/>
      <c r="F13">
        <f>+D1434</f>
        <v>0</v>
      </c>
      <c r="G13" s="227"/>
    </row>
    <row r="14" spans="2:7">
      <c r="B14" s="60"/>
      <c r="C14" s="9"/>
      <c r="D14" s="7"/>
      <c r="E14" s="59">
        <f>C14*D14</f>
        <v>0</v>
      </c>
      <c r="G14" s="227"/>
    </row>
    <row r="15" spans="2:7">
      <c r="B15" s="60"/>
      <c r="C15" s="9"/>
      <c r="D15" s="7"/>
      <c r="E15" s="59">
        <f>C15*D15</f>
        <v>0</v>
      </c>
      <c r="G15" s="227"/>
    </row>
    <row r="16" spans="2:7">
      <c r="B16" s="60"/>
      <c r="C16" s="9"/>
      <c r="D16" s="7"/>
      <c r="E16" s="61"/>
      <c r="G16" s="227"/>
    </row>
    <row r="17" spans="2:7">
      <c r="B17" s="60"/>
      <c r="C17" s="9"/>
      <c r="D17" s="7"/>
      <c r="E17" s="61"/>
      <c r="G17" s="227"/>
    </row>
    <row r="18" spans="2:7">
      <c r="B18" s="62"/>
      <c r="C18" s="63"/>
      <c r="D18" s="64"/>
      <c r="E18" s="65"/>
      <c r="G18" s="227"/>
    </row>
    <row r="19" spans="2:7" ht="22.9" customHeight="1">
      <c r="B19" s="50" t="s">
        <v>15</v>
      </c>
      <c r="C19" s="51"/>
      <c r="D19" s="52"/>
      <c r="E19" s="53">
        <f>SUM(E13:E17)</f>
        <v>0</v>
      </c>
      <c r="G19" s="227"/>
    </row>
    <row r="24" spans="2:7">
      <c r="B24" s="3" t="str">
        <f>+RESUMEN!C38</f>
        <v xml:space="preserve">FECHA:            </v>
      </c>
    </row>
    <row r="30" spans="2:7">
      <c r="D30" s="19" t="s">
        <v>39</v>
      </c>
    </row>
    <row r="31" spans="2:7">
      <c r="D31" s="14" t="s">
        <v>38</v>
      </c>
    </row>
    <row r="32" spans="2:7">
      <c r="B32" s="14"/>
    </row>
  </sheetData>
  <mergeCells count="3">
    <mergeCell ref="B6:E6"/>
    <mergeCell ref="G13:G19"/>
    <mergeCell ref="B5:E5"/>
  </mergeCells>
  <phoneticPr fontId="0" type="noConversion"/>
  <pageMargins left="1.04" right="0.51200000000000001" top="1.024" bottom="0.5" header="0" footer="0"/>
  <pageSetup scale="92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B2:M35"/>
  <sheetViews>
    <sheetView showGridLines="0" showZeros="0" tabSelected="1" defaultGridColor="0" topLeftCell="A4" colorId="8" zoomScale="115" zoomScaleNormal="115" workbookViewId="0">
      <selection activeCell="B5" sqref="B5:J5"/>
    </sheetView>
  </sheetViews>
  <sheetFormatPr baseColWidth="10" defaultColWidth="9.765625" defaultRowHeight="15.5"/>
  <cols>
    <col min="2" max="2" width="12.765625" customWidth="1"/>
    <col min="3" max="3" width="7.23046875" customWidth="1"/>
    <col min="4" max="4" width="9.69140625" customWidth="1"/>
    <col min="5" max="5" width="10" customWidth="1"/>
    <col min="6" max="6" width="6.23046875" customWidth="1"/>
    <col min="7" max="8" width="7.765625" customWidth="1"/>
    <col min="10" max="10" width="12" customWidth="1"/>
    <col min="11" max="11" width="11.53515625" customWidth="1"/>
    <col min="12" max="12" width="6.69140625" customWidth="1"/>
    <col min="13" max="13" width="6.53515625" customWidth="1"/>
    <col min="14" max="14" width="7.84375" customWidth="1"/>
    <col min="15" max="15" width="10.765625" customWidth="1"/>
  </cols>
  <sheetData>
    <row r="2" spans="2:13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4" spans="2:13">
      <c r="B4" s="3" t="s">
        <v>24</v>
      </c>
    </row>
    <row r="5" spans="2:13" ht="82" customHeight="1">
      <c r="B5" s="228" t="s">
        <v>110</v>
      </c>
      <c r="C5" s="228"/>
      <c r="D5" s="228"/>
      <c r="E5" s="228"/>
      <c r="F5" s="228"/>
      <c r="G5" s="228"/>
      <c r="H5" s="228"/>
      <c r="I5" s="228"/>
      <c r="J5" s="228"/>
      <c r="M5" s="2"/>
    </row>
    <row r="6" spans="2:13">
      <c r="B6" s="214">
        <f>RESUMEN!$C$6</f>
        <v>0</v>
      </c>
      <c r="C6" s="214"/>
      <c r="D6" s="214"/>
      <c r="E6" s="214"/>
      <c r="F6" s="214"/>
      <c r="G6" s="214"/>
      <c r="H6" s="214"/>
      <c r="I6" s="214"/>
      <c r="J6" s="214"/>
      <c r="K6" s="10"/>
      <c r="M6" s="10"/>
    </row>
    <row r="7" spans="2:13">
      <c r="J7" s="10"/>
      <c r="K7" s="10"/>
      <c r="M7" s="10"/>
    </row>
    <row r="8" spans="2:13">
      <c r="J8" s="10"/>
      <c r="K8" s="10"/>
      <c r="M8" s="10"/>
    </row>
    <row r="9" spans="2:13">
      <c r="B9" t="str">
        <f>'B.1 Cargas social P_Tecnico'!B9</f>
        <v>PRESUPUESTO: Referencial</v>
      </c>
      <c r="J9" s="11"/>
      <c r="L9" s="11"/>
      <c r="M9" s="11"/>
    </row>
    <row r="11" spans="2:13">
      <c r="B11" s="20" t="s">
        <v>25</v>
      </c>
      <c r="C11" s="21" t="s">
        <v>18</v>
      </c>
      <c r="D11" s="21" t="s">
        <v>9</v>
      </c>
      <c r="E11" s="21" t="s">
        <v>35</v>
      </c>
      <c r="F11" s="21" t="s">
        <v>19</v>
      </c>
      <c r="G11" s="21" t="s">
        <v>20</v>
      </c>
      <c r="H11" s="35" t="s">
        <v>106</v>
      </c>
      <c r="I11" s="35" t="s">
        <v>6</v>
      </c>
      <c r="J11" s="40" t="s">
        <v>26</v>
      </c>
    </row>
    <row r="12" spans="2:13">
      <c r="B12" s="23"/>
      <c r="C12" s="24"/>
      <c r="D12" s="24" t="s">
        <v>21</v>
      </c>
      <c r="E12" s="25">
        <v>0.1115</v>
      </c>
      <c r="F12" s="24"/>
      <c r="G12" s="24"/>
      <c r="H12" s="36"/>
      <c r="I12" s="36" t="s">
        <v>22</v>
      </c>
      <c r="J12" s="41" t="s">
        <v>27</v>
      </c>
    </row>
    <row r="13" spans="2:13">
      <c r="B13" s="31" t="str">
        <f>+'A.2 Personal Auxiliar'!B13</f>
        <v>Asistente</v>
      </c>
      <c r="C13" s="18"/>
      <c r="D13" s="16"/>
      <c r="E13" s="114"/>
      <c r="F13" s="114"/>
      <c r="G13" s="114"/>
      <c r="H13" s="137"/>
      <c r="I13" s="38"/>
      <c r="J13" s="42"/>
    </row>
    <row r="14" spans="2:13">
      <c r="B14" s="31">
        <f>+'A.2 Personal Auxiliar'!B14</f>
        <v>0</v>
      </c>
      <c r="C14" s="18"/>
      <c r="D14" s="16"/>
      <c r="E14" s="114"/>
      <c r="F14" s="114"/>
      <c r="G14" s="114"/>
      <c r="H14" s="138"/>
      <c r="I14" s="38"/>
      <c r="J14" s="42"/>
    </row>
    <row r="15" spans="2:13">
      <c r="B15" s="31"/>
      <c r="C15" s="18"/>
      <c r="D15" s="16"/>
      <c r="E15" s="15"/>
      <c r="F15" s="15"/>
      <c r="G15" s="15"/>
      <c r="H15" s="139"/>
      <c r="I15" s="38"/>
      <c r="J15" s="42"/>
    </row>
    <row r="16" spans="2:13">
      <c r="B16" s="31"/>
      <c r="C16" s="18"/>
      <c r="D16" s="16"/>
      <c r="E16" s="15"/>
      <c r="F16" s="15"/>
      <c r="G16" s="15"/>
      <c r="H16" s="139"/>
      <c r="I16" s="38"/>
      <c r="J16" s="42"/>
    </row>
    <row r="17" spans="2:13">
      <c r="B17" s="31"/>
      <c r="C17" s="17"/>
      <c r="D17" s="18"/>
      <c r="E17" s="17"/>
      <c r="F17" s="17"/>
      <c r="G17" s="17"/>
      <c r="H17" s="139"/>
      <c r="I17" s="38"/>
      <c r="J17" s="42"/>
    </row>
    <row r="18" spans="2:13">
      <c r="B18" s="32"/>
      <c r="C18" s="17"/>
      <c r="D18" s="18"/>
      <c r="E18" s="17"/>
      <c r="F18" s="17"/>
      <c r="G18" s="17"/>
      <c r="H18" s="139"/>
      <c r="I18" s="38"/>
      <c r="J18" s="42"/>
    </row>
    <row r="19" spans="2:13">
      <c r="B19" s="33"/>
      <c r="C19" s="17"/>
      <c r="D19" s="18"/>
      <c r="E19" s="17"/>
      <c r="F19" s="17"/>
      <c r="G19" s="17"/>
      <c r="H19" s="139"/>
      <c r="I19" s="38"/>
      <c r="J19" s="42"/>
    </row>
    <row r="20" spans="2:13">
      <c r="B20" s="33"/>
      <c r="C20" s="17"/>
      <c r="D20" s="18"/>
      <c r="E20" s="17"/>
      <c r="F20" s="17"/>
      <c r="G20" s="17"/>
      <c r="H20" s="139"/>
      <c r="I20" s="38"/>
      <c r="J20" s="42"/>
    </row>
    <row r="21" spans="2:13">
      <c r="B21" s="34"/>
      <c r="C21" s="17"/>
      <c r="D21" s="18"/>
      <c r="E21" s="17"/>
      <c r="F21" s="17"/>
      <c r="G21" s="17"/>
      <c r="H21" s="139"/>
      <c r="I21" s="38"/>
      <c r="J21" s="42"/>
    </row>
    <row r="22" spans="2:13" ht="22.9" customHeight="1">
      <c r="B22" s="27" t="s">
        <v>23</v>
      </c>
      <c r="C22" s="28"/>
      <c r="D22" s="29"/>
      <c r="E22" s="30">
        <f>SUM(E13:E21)</f>
        <v>0</v>
      </c>
      <c r="F22" s="30">
        <f>SUM(F13:F21)</f>
        <v>0</v>
      </c>
      <c r="G22" s="30">
        <f>SUM(G13:G21)</f>
        <v>0</v>
      </c>
      <c r="H22" s="140"/>
      <c r="I22" s="39">
        <f>SUM(I13:I21)</f>
        <v>0</v>
      </c>
      <c r="J22" s="43"/>
    </row>
    <row r="24" spans="2:13">
      <c r="M24" s="12"/>
    </row>
    <row r="27" spans="2:13">
      <c r="B27" s="3" t="str">
        <f>+RESUMEN!C38</f>
        <v xml:space="preserve">FECHA:            </v>
      </c>
    </row>
    <row r="33" spans="2:4">
      <c r="D33" s="19" t="s">
        <v>39</v>
      </c>
    </row>
    <row r="34" spans="2:4">
      <c r="D34" s="14" t="s">
        <v>38</v>
      </c>
    </row>
    <row r="35" spans="2:4">
      <c r="B35" s="14"/>
    </row>
  </sheetData>
  <mergeCells count="2">
    <mergeCell ref="B6:J6"/>
    <mergeCell ref="B5:J5"/>
  </mergeCells>
  <phoneticPr fontId="0" type="noConversion"/>
  <pageMargins left="0.42" right="0.51200000000000001" top="1.024" bottom="0.5" header="0" footer="0"/>
  <pageSetup scale="98" orientation="landscape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tabColor rgb="FFFFC000"/>
    <pageSetUpPr fitToPage="1"/>
  </sheetPr>
  <dimension ref="A1:N73"/>
  <sheetViews>
    <sheetView showGridLines="0" showZeros="0" defaultGridColor="0" topLeftCell="A86" colorId="8" zoomScaleNormal="100" workbookViewId="0">
      <selection activeCell="B10" sqref="B10"/>
    </sheetView>
  </sheetViews>
  <sheetFormatPr baseColWidth="10" defaultColWidth="9.765625" defaultRowHeight="15.5"/>
  <cols>
    <col min="2" max="2" width="78.4609375" style="131" customWidth="1"/>
    <col min="3" max="3" width="10.4609375" customWidth="1"/>
    <col min="5" max="6" width="11.765625" customWidth="1"/>
    <col min="7" max="7" width="16.4609375" customWidth="1"/>
  </cols>
  <sheetData>
    <row r="1" spans="1:14">
      <c r="B1" s="141"/>
      <c r="C1" s="134"/>
      <c r="D1" s="134"/>
      <c r="E1" s="134"/>
      <c r="F1" s="134"/>
      <c r="G1" s="134"/>
      <c r="H1" s="134"/>
    </row>
    <row r="2" spans="1:14">
      <c r="A2" s="2"/>
      <c r="B2" s="142"/>
      <c r="C2" s="143"/>
      <c r="D2" s="143"/>
      <c r="E2" s="143"/>
      <c r="F2" s="143"/>
      <c r="G2" s="143"/>
      <c r="H2" s="143"/>
      <c r="I2" s="2"/>
      <c r="J2" s="2"/>
      <c r="K2" s="2"/>
      <c r="L2" s="2"/>
      <c r="M2" s="2"/>
      <c r="N2" s="2"/>
    </row>
    <row r="3" spans="1:14">
      <c r="A3" s="2"/>
      <c r="B3" s="150"/>
      <c r="C3" s="143"/>
      <c r="D3" s="143"/>
      <c r="E3" s="143"/>
      <c r="F3" s="143"/>
      <c r="G3" s="143"/>
      <c r="H3" s="143"/>
      <c r="I3" s="2"/>
      <c r="J3" s="2"/>
      <c r="K3" s="2"/>
      <c r="L3" s="2"/>
      <c r="M3" s="2"/>
      <c r="N3" s="2"/>
    </row>
    <row r="4" spans="1:14">
      <c r="A4" s="2"/>
      <c r="B4" s="144" t="s">
        <v>62</v>
      </c>
      <c r="C4" s="143"/>
      <c r="D4" s="143"/>
      <c r="E4" s="143"/>
      <c r="F4" s="143"/>
      <c r="G4" s="143"/>
      <c r="H4" s="143"/>
      <c r="I4" s="2"/>
      <c r="J4" s="2"/>
      <c r="K4" s="2"/>
      <c r="L4" s="2"/>
      <c r="M4" s="2"/>
      <c r="N4" s="2"/>
    </row>
    <row r="5" spans="1:14" ht="53" customHeight="1">
      <c r="A5" s="2"/>
      <c r="B5" s="229" t="s">
        <v>111</v>
      </c>
      <c r="C5" s="229"/>
      <c r="D5" s="229"/>
      <c r="E5" s="229"/>
      <c r="F5" s="229"/>
      <c r="G5" s="143"/>
      <c r="H5" s="143"/>
      <c r="I5" s="2"/>
      <c r="J5" s="2"/>
      <c r="K5" s="2"/>
      <c r="L5" s="2"/>
      <c r="M5" s="2"/>
      <c r="N5" s="2"/>
    </row>
    <row r="6" spans="1:14" ht="15.65" customHeight="1">
      <c r="A6" s="2"/>
      <c r="B6" s="219">
        <f>RESUMEN!$C$6</f>
        <v>0</v>
      </c>
      <c r="C6" s="219"/>
      <c r="D6" s="219"/>
      <c r="E6" s="219"/>
      <c r="F6" s="219"/>
      <c r="G6" s="143"/>
      <c r="H6" s="143"/>
      <c r="I6" s="2"/>
      <c r="J6" s="2"/>
      <c r="K6" s="2"/>
      <c r="L6" s="2"/>
      <c r="M6" s="2"/>
      <c r="N6" s="2"/>
    </row>
    <row r="7" spans="1:14" ht="14.5" customHeight="1">
      <c r="A7" s="2"/>
      <c r="B7" s="219"/>
      <c r="C7" s="219"/>
      <c r="D7" s="219"/>
      <c r="E7" s="219"/>
      <c r="F7" s="219"/>
      <c r="G7" s="143"/>
      <c r="H7" s="143"/>
      <c r="I7" s="2"/>
      <c r="J7" s="2"/>
      <c r="K7" s="2"/>
      <c r="L7" s="2"/>
      <c r="M7" s="2"/>
      <c r="N7" s="2"/>
    </row>
    <row r="8" spans="1:14">
      <c r="A8" s="2"/>
      <c r="B8" s="150" t="str">
        <f>'A.2 Personal Auxiliar'!B9</f>
        <v>PRESUPUESTO: Referencial</v>
      </c>
      <c r="C8" s="143"/>
      <c r="D8" s="143"/>
      <c r="E8" s="143"/>
      <c r="F8" s="143"/>
      <c r="G8" s="143"/>
      <c r="H8" s="143"/>
      <c r="I8" s="2"/>
      <c r="J8" s="2"/>
      <c r="K8" s="2"/>
      <c r="L8" s="2"/>
      <c r="M8" s="2"/>
      <c r="N8" s="2"/>
    </row>
    <row r="9" spans="1:14">
      <c r="A9" s="2"/>
      <c r="B9" s="150"/>
      <c r="C9" s="143"/>
      <c r="D9" s="143"/>
      <c r="E9" s="143"/>
      <c r="F9" s="143"/>
      <c r="G9" s="143"/>
      <c r="H9" s="143"/>
      <c r="I9" s="2"/>
      <c r="J9" s="2"/>
      <c r="K9" s="2"/>
      <c r="L9" s="2"/>
      <c r="M9" s="2"/>
      <c r="N9" s="2"/>
    </row>
    <row r="10" spans="1:14" ht="20">
      <c r="A10" s="2"/>
      <c r="B10" s="144" t="s">
        <v>73</v>
      </c>
      <c r="C10" s="143"/>
      <c r="D10" s="143"/>
      <c r="E10" s="143"/>
      <c r="F10" s="143"/>
      <c r="G10" s="145"/>
      <c r="H10" s="143"/>
      <c r="I10" s="2"/>
      <c r="J10" s="2"/>
      <c r="K10" s="2"/>
      <c r="L10" s="2"/>
      <c r="M10" s="2"/>
      <c r="N10" s="2"/>
    </row>
    <row r="11" spans="1:14">
      <c r="A11" s="2"/>
      <c r="B11" s="154" t="s">
        <v>57</v>
      </c>
      <c r="C11" s="147" t="s">
        <v>28</v>
      </c>
      <c r="D11" s="147" t="s">
        <v>29</v>
      </c>
      <c r="E11" s="148" t="s">
        <v>58</v>
      </c>
      <c r="F11" s="148" t="s">
        <v>14</v>
      </c>
      <c r="G11" s="143"/>
      <c r="H11" s="143"/>
      <c r="I11" s="2"/>
      <c r="J11" s="2"/>
      <c r="K11" s="2"/>
      <c r="L11" s="2"/>
      <c r="M11" s="2"/>
      <c r="N11" s="2"/>
    </row>
    <row r="12" spans="1:14">
      <c r="A12" s="2"/>
      <c r="B12" s="220" t="s">
        <v>59</v>
      </c>
      <c r="C12" s="221"/>
      <c r="D12" s="221"/>
      <c r="E12" s="221"/>
      <c r="F12" s="222"/>
      <c r="G12" s="143"/>
      <c r="H12" s="143"/>
      <c r="I12" s="2"/>
      <c r="J12" s="2"/>
      <c r="K12" s="2"/>
      <c r="L12" s="2"/>
      <c r="M12" s="2"/>
      <c r="N12" s="2"/>
    </row>
    <row r="13" spans="1:14">
      <c r="A13" s="2"/>
      <c r="B13" s="146" t="s">
        <v>77</v>
      </c>
      <c r="C13" s="147" t="s">
        <v>55</v>
      </c>
      <c r="D13" s="147">
        <v>3</v>
      </c>
      <c r="E13" s="148"/>
      <c r="F13" s="148"/>
      <c r="G13" s="143"/>
      <c r="H13" s="143"/>
      <c r="I13" s="2"/>
      <c r="J13" s="2"/>
      <c r="K13" s="2"/>
      <c r="L13" s="2"/>
      <c r="M13" s="2"/>
      <c r="N13" s="2"/>
    </row>
    <row r="14" spans="1:14">
      <c r="A14" s="2"/>
      <c r="B14" s="146" t="s">
        <v>60</v>
      </c>
      <c r="C14" s="147" t="s">
        <v>61</v>
      </c>
      <c r="D14" s="147">
        <v>500</v>
      </c>
      <c r="E14" s="148"/>
      <c r="F14" s="148"/>
      <c r="G14" s="143"/>
      <c r="H14" s="143"/>
      <c r="I14" s="2"/>
      <c r="J14" s="2"/>
      <c r="K14" s="2"/>
      <c r="L14" s="2"/>
      <c r="M14" s="2"/>
      <c r="N14" s="2"/>
    </row>
    <row r="15" spans="1:14">
      <c r="A15" s="2"/>
      <c r="B15" s="150"/>
      <c r="C15" s="143"/>
      <c r="D15" s="143"/>
      <c r="E15" s="155"/>
      <c r="F15" s="157"/>
      <c r="G15" s="143"/>
      <c r="H15" s="143"/>
      <c r="I15" s="2"/>
      <c r="J15" s="2"/>
      <c r="K15" s="2"/>
      <c r="L15" s="2"/>
      <c r="M15" s="2"/>
      <c r="N15" s="2"/>
    </row>
    <row r="16" spans="1:14">
      <c r="A16" s="2"/>
      <c r="B16" s="150"/>
      <c r="C16" s="143"/>
      <c r="D16" s="143"/>
      <c r="E16" s="155"/>
      <c r="F16" s="157"/>
      <c r="G16" s="143"/>
      <c r="H16" s="143"/>
      <c r="I16" s="2"/>
      <c r="J16" s="2"/>
      <c r="K16" s="2"/>
      <c r="L16" s="2"/>
      <c r="M16" s="2"/>
      <c r="N16" s="2"/>
    </row>
    <row r="17" spans="1:14">
      <c r="A17" s="2"/>
      <c r="B17" s="220" t="s">
        <v>75</v>
      </c>
      <c r="C17" s="221"/>
      <c r="D17" s="221"/>
      <c r="E17" s="221"/>
      <c r="F17" s="222"/>
      <c r="G17" s="143"/>
      <c r="H17" s="143"/>
      <c r="I17" s="2"/>
      <c r="J17" s="2"/>
      <c r="K17" s="2"/>
      <c r="L17" s="2"/>
      <c r="M17" s="2"/>
      <c r="N17" s="2"/>
    </row>
    <row r="18" spans="1:14">
      <c r="A18" s="2"/>
      <c r="B18" s="146" t="s">
        <v>74</v>
      </c>
      <c r="C18" s="147" t="s">
        <v>28</v>
      </c>
      <c r="D18" s="147" t="s">
        <v>29</v>
      </c>
      <c r="E18" s="148"/>
      <c r="F18" s="148"/>
      <c r="G18" s="143"/>
      <c r="H18" s="143"/>
      <c r="I18" s="2"/>
      <c r="J18" s="2"/>
      <c r="K18" s="2"/>
      <c r="L18" s="2"/>
      <c r="M18" s="2"/>
      <c r="N18" s="2"/>
    </row>
    <row r="19" spans="1:14">
      <c r="A19" s="2"/>
      <c r="B19" s="146"/>
      <c r="C19" s="147" t="s">
        <v>61</v>
      </c>
      <c r="D19" s="147">
        <f>40*6*20</f>
        <v>4800</v>
      </c>
      <c r="E19" s="148"/>
      <c r="F19" s="149"/>
      <c r="G19" s="143"/>
      <c r="H19" s="143"/>
      <c r="I19" s="2"/>
      <c r="J19" s="2"/>
      <c r="K19" s="2"/>
      <c r="L19" s="2"/>
      <c r="M19" s="2"/>
      <c r="N19" s="2"/>
    </row>
    <row r="20" spans="1:14">
      <c r="A20" s="2"/>
      <c r="B20" s="150"/>
      <c r="C20" s="143"/>
      <c r="D20" s="143"/>
      <c r="E20" s="155"/>
      <c r="F20" s="155"/>
      <c r="G20" s="143"/>
      <c r="H20" s="143"/>
      <c r="I20" s="2"/>
      <c r="J20" s="2"/>
      <c r="K20" s="2"/>
      <c r="L20" s="2"/>
      <c r="M20" s="2"/>
      <c r="N20" s="2"/>
    </row>
    <row r="21" spans="1:14">
      <c r="A21" s="2"/>
      <c r="B21" s="150"/>
      <c r="C21" s="143"/>
      <c r="D21" s="143"/>
      <c r="E21" s="155"/>
      <c r="F21" s="155"/>
      <c r="G21" s="143"/>
      <c r="H21" s="143"/>
      <c r="I21" s="2"/>
      <c r="J21" s="2"/>
      <c r="K21" s="2"/>
      <c r="L21" s="2"/>
      <c r="M21" s="2"/>
      <c r="N21" s="2"/>
    </row>
    <row r="22" spans="1:14">
      <c r="A22" s="2"/>
      <c r="B22" s="144" t="s">
        <v>94</v>
      </c>
      <c r="C22" s="143"/>
      <c r="D22" s="143"/>
      <c r="E22" s="155"/>
      <c r="F22" s="155"/>
      <c r="G22" s="143"/>
      <c r="H22" s="143"/>
      <c r="I22" s="2"/>
      <c r="J22" s="2"/>
      <c r="K22" s="2"/>
      <c r="L22" s="2"/>
      <c r="M22" s="2"/>
      <c r="N22" s="2"/>
    </row>
    <row r="23" spans="1:14">
      <c r="A23" s="115"/>
      <c r="B23" s="154" t="s">
        <v>57</v>
      </c>
      <c r="C23" s="119"/>
      <c r="D23" s="120"/>
      <c r="E23" s="121"/>
      <c r="F23" s="121"/>
      <c r="G23" s="127"/>
      <c r="H23" s="143"/>
      <c r="I23" s="2"/>
      <c r="J23" s="2"/>
      <c r="K23" s="2"/>
      <c r="L23" s="2"/>
      <c r="M23" s="2"/>
      <c r="N23" s="2"/>
    </row>
    <row r="24" spans="1:14">
      <c r="A24" s="115"/>
      <c r="B24" s="224" t="s">
        <v>59</v>
      </c>
      <c r="C24" s="224"/>
      <c r="D24" s="224"/>
      <c r="E24" s="224"/>
      <c r="F24" s="224"/>
      <c r="G24" s="122"/>
      <c r="H24" s="143"/>
      <c r="I24" s="2"/>
      <c r="J24" s="2"/>
      <c r="K24" s="2"/>
      <c r="L24" s="2"/>
      <c r="M24" s="2"/>
      <c r="N24" s="2"/>
    </row>
    <row r="25" spans="1:14">
      <c r="A25" s="115"/>
      <c r="B25" s="146" t="s">
        <v>77</v>
      </c>
      <c r="C25" s="147" t="s">
        <v>55</v>
      </c>
      <c r="D25" s="147">
        <v>1.5</v>
      </c>
      <c r="E25" s="148"/>
      <c r="F25" s="148"/>
      <c r="G25" s="122"/>
      <c r="H25" s="143"/>
      <c r="I25" s="2"/>
      <c r="J25" s="2"/>
      <c r="K25" s="2"/>
      <c r="L25" s="2"/>
      <c r="M25" s="2"/>
      <c r="N25" s="2"/>
    </row>
    <row r="26" spans="1:14">
      <c r="A26" s="2"/>
      <c r="B26" s="146" t="s">
        <v>60</v>
      </c>
      <c r="C26" s="147" t="s">
        <v>61</v>
      </c>
      <c r="D26" s="147">
        <v>500</v>
      </c>
      <c r="E26" s="148"/>
      <c r="F26" s="148"/>
      <c r="G26" s="143"/>
      <c r="H26" s="143"/>
      <c r="I26" s="2"/>
      <c r="J26" s="2"/>
      <c r="K26" s="2"/>
      <c r="L26" s="2"/>
      <c r="M26" s="2"/>
      <c r="N26" s="2"/>
    </row>
    <row r="27" spans="1:14">
      <c r="A27" s="2"/>
      <c r="B27" s="150"/>
      <c r="C27" s="143"/>
      <c r="D27" s="143"/>
      <c r="E27" s="155"/>
      <c r="F27" s="157"/>
      <c r="G27" s="143"/>
      <c r="H27" s="143"/>
      <c r="I27" s="2"/>
      <c r="J27" s="2"/>
      <c r="K27" s="2"/>
      <c r="L27" s="2"/>
      <c r="M27" s="2"/>
      <c r="N27" s="2"/>
    </row>
    <row r="28" spans="1:14">
      <c r="A28" s="2"/>
      <c r="B28" s="150"/>
      <c r="C28" s="143"/>
      <c r="D28" s="143"/>
      <c r="E28" s="155"/>
      <c r="F28" s="157"/>
      <c r="G28" s="143"/>
      <c r="H28" s="143"/>
      <c r="I28" s="2"/>
      <c r="J28" s="2"/>
      <c r="K28" s="2"/>
      <c r="L28" s="2"/>
      <c r="M28" s="2"/>
      <c r="N28" s="2"/>
    </row>
    <row r="29" spans="1:14">
      <c r="A29" s="2"/>
      <c r="B29" s="150"/>
      <c r="C29" s="143"/>
      <c r="D29" s="143"/>
      <c r="E29" s="155"/>
      <c r="F29" s="157"/>
      <c r="G29" s="143"/>
      <c r="H29" s="143"/>
      <c r="I29" s="2"/>
      <c r="J29" s="2"/>
      <c r="K29" s="2"/>
      <c r="L29" s="2"/>
      <c r="M29" s="2"/>
      <c r="N29" s="2"/>
    </row>
    <row r="30" spans="1:14">
      <c r="A30" s="2"/>
      <c r="B30" s="150"/>
      <c r="C30" s="143"/>
      <c r="D30" s="143"/>
      <c r="E30" s="155"/>
      <c r="F30" s="157"/>
      <c r="G30" s="143"/>
      <c r="H30" s="143"/>
      <c r="I30" s="2"/>
      <c r="J30" s="2"/>
      <c r="K30" s="2"/>
      <c r="L30" s="2"/>
      <c r="M30" s="2"/>
      <c r="N30" s="2"/>
    </row>
    <row r="31" spans="1:14">
      <c r="A31" s="2"/>
      <c r="B31" s="150"/>
      <c r="C31" s="143"/>
      <c r="D31" s="143"/>
      <c r="E31" s="155"/>
      <c r="F31" s="157"/>
      <c r="G31" s="143"/>
      <c r="H31" s="143"/>
      <c r="I31" s="2"/>
      <c r="J31" s="2"/>
      <c r="K31" s="2"/>
      <c r="L31" s="2"/>
      <c r="M31" s="2"/>
      <c r="N31" s="2"/>
    </row>
    <row r="32" spans="1:14">
      <c r="A32" s="2"/>
      <c r="B32" s="144" t="s">
        <v>72</v>
      </c>
      <c r="C32" s="143"/>
      <c r="D32" s="143"/>
      <c r="E32" s="143"/>
      <c r="F32" s="143"/>
      <c r="G32" s="151"/>
      <c r="H32" s="143"/>
      <c r="I32" s="2"/>
      <c r="J32" s="2"/>
      <c r="K32" s="2"/>
      <c r="L32" s="2"/>
      <c r="M32" s="2"/>
      <c r="N32" s="2"/>
    </row>
    <row r="33" spans="1:14">
      <c r="A33" s="2"/>
      <c r="B33" s="154" t="s">
        <v>57</v>
      </c>
      <c r="G33" s="143"/>
      <c r="H33" s="143"/>
      <c r="I33" s="2"/>
      <c r="J33" s="2"/>
      <c r="K33" s="2"/>
      <c r="L33" s="2"/>
      <c r="M33" s="2"/>
      <c r="N33" s="2"/>
    </row>
    <row r="34" spans="1:14">
      <c r="A34" s="2"/>
      <c r="B34" s="154"/>
      <c r="G34" s="143"/>
      <c r="H34" s="143"/>
      <c r="I34" s="2"/>
      <c r="J34" s="2"/>
      <c r="K34" s="2"/>
      <c r="L34" s="2"/>
      <c r="M34" s="2"/>
      <c r="N34" s="2"/>
    </row>
    <row r="35" spans="1:14">
      <c r="A35" s="2"/>
      <c r="B35" s="154"/>
      <c r="C35" s="147" t="s">
        <v>28</v>
      </c>
      <c r="D35" s="147" t="s">
        <v>29</v>
      </c>
      <c r="E35" s="148" t="s">
        <v>58</v>
      </c>
      <c r="F35" s="148" t="s">
        <v>14</v>
      </c>
      <c r="G35" s="143"/>
      <c r="H35" s="143"/>
      <c r="I35" s="2"/>
      <c r="J35" s="2"/>
      <c r="K35" s="2"/>
      <c r="L35" s="2"/>
      <c r="M35" s="2"/>
      <c r="N35" s="2"/>
    </row>
    <row r="36" spans="1:14">
      <c r="A36" s="2"/>
      <c r="B36" s="156" t="s">
        <v>59</v>
      </c>
      <c r="C36" s="143"/>
      <c r="D36" s="143"/>
      <c r="E36" s="155"/>
      <c r="F36" s="155"/>
      <c r="G36" s="143"/>
      <c r="H36" s="143"/>
      <c r="I36" s="2"/>
      <c r="J36" s="2"/>
      <c r="K36" s="2"/>
      <c r="L36" s="2"/>
      <c r="M36" s="2"/>
      <c r="N36" s="2"/>
    </row>
    <row r="37" spans="1:14">
      <c r="A37" s="2"/>
      <c r="B37" s="146" t="s">
        <v>77</v>
      </c>
      <c r="C37" s="147" t="s">
        <v>55</v>
      </c>
      <c r="D37" s="147">
        <v>1.5</v>
      </c>
      <c r="E37" s="148"/>
      <c r="F37" s="148"/>
      <c r="G37" s="143"/>
      <c r="H37" s="143"/>
      <c r="I37" s="2"/>
      <c r="J37" s="2"/>
      <c r="K37" s="2"/>
      <c r="L37" s="2"/>
      <c r="M37" s="2"/>
      <c r="N37" s="2"/>
    </row>
    <row r="38" spans="1:14">
      <c r="A38" s="2"/>
      <c r="B38" s="146" t="s">
        <v>60</v>
      </c>
      <c r="C38" s="147" t="s">
        <v>61</v>
      </c>
      <c r="D38" s="147">
        <v>500</v>
      </c>
      <c r="E38" s="148"/>
      <c r="F38" s="148"/>
      <c r="G38" s="143"/>
      <c r="H38" s="143"/>
      <c r="I38" s="2"/>
      <c r="J38" s="2"/>
      <c r="K38" s="2"/>
      <c r="L38" s="2"/>
      <c r="M38" s="2"/>
      <c r="N38" s="2"/>
    </row>
    <row r="39" spans="1:14">
      <c r="A39" s="2"/>
      <c r="B39" s="150"/>
      <c r="C39" s="143"/>
      <c r="D39" s="143"/>
      <c r="E39" s="155"/>
      <c r="F39" s="157"/>
      <c r="G39" s="143"/>
      <c r="H39" s="143"/>
      <c r="I39" s="2"/>
      <c r="J39" s="2"/>
      <c r="K39" s="2"/>
      <c r="L39" s="2"/>
      <c r="M39" s="2"/>
      <c r="N39" s="2"/>
    </row>
    <row r="40" spans="1:14">
      <c r="A40" s="2"/>
      <c r="B40" s="150"/>
      <c r="C40" s="143"/>
      <c r="D40" s="143"/>
      <c r="E40" s="155"/>
      <c r="F40" s="155"/>
      <c r="G40" s="143"/>
      <c r="H40" s="143"/>
      <c r="I40" s="2"/>
      <c r="J40" s="2"/>
      <c r="K40" s="2"/>
      <c r="L40" s="2"/>
      <c r="M40" s="2"/>
      <c r="N40" s="2"/>
    </row>
    <row r="41" spans="1:14">
      <c r="A41" s="2"/>
      <c r="B41" s="152"/>
      <c r="C41" s="143"/>
      <c r="D41" s="143"/>
      <c r="E41" s="143"/>
      <c r="F41" s="143"/>
      <c r="G41" s="143"/>
      <c r="H41" s="143"/>
      <c r="I41" s="2"/>
      <c r="J41" s="2"/>
      <c r="K41" s="2"/>
      <c r="L41" s="2"/>
      <c r="M41" s="2"/>
      <c r="N41" s="2"/>
    </row>
    <row r="42" spans="1:14" ht="20">
      <c r="A42" s="2"/>
      <c r="B42" s="223" t="s">
        <v>56</v>
      </c>
      <c r="C42" s="223"/>
      <c r="D42" s="223"/>
      <c r="E42" s="223"/>
      <c r="F42" s="223"/>
      <c r="G42" s="143"/>
      <c r="H42" s="143"/>
      <c r="I42" s="2"/>
      <c r="J42" s="2"/>
      <c r="K42" s="2"/>
      <c r="L42" s="2"/>
      <c r="M42" s="2"/>
      <c r="N42" s="2"/>
    </row>
    <row r="43" spans="1:14">
      <c r="A43" s="2"/>
      <c r="B43" s="154"/>
      <c r="C43" s="143"/>
      <c r="D43" s="143"/>
      <c r="E43" s="155"/>
      <c r="F43" s="155"/>
      <c r="G43" s="143"/>
      <c r="H43" s="143"/>
      <c r="I43" s="2"/>
      <c r="J43" s="2"/>
      <c r="K43" s="2"/>
      <c r="L43" s="2"/>
      <c r="M43" s="2"/>
      <c r="N43" s="2"/>
    </row>
    <row r="44" spans="1:14">
      <c r="A44" s="117"/>
      <c r="B44" s="132" t="s">
        <v>79</v>
      </c>
      <c r="C44" s="147" t="s">
        <v>28</v>
      </c>
      <c r="D44" s="147" t="s">
        <v>29</v>
      </c>
      <c r="E44" s="148" t="s">
        <v>58</v>
      </c>
      <c r="F44" s="148" t="s">
        <v>14</v>
      </c>
      <c r="G44" s="122"/>
      <c r="H44" s="143"/>
      <c r="I44" s="2"/>
      <c r="J44" s="2"/>
      <c r="K44" s="2"/>
      <c r="L44" s="2"/>
      <c r="M44" s="2"/>
      <c r="N44" s="2"/>
    </row>
    <row r="45" spans="1:14" ht="31">
      <c r="A45" s="123"/>
      <c r="B45" s="146" t="s">
        <v>80</v>
      </c>
      <c r="C45" s="147" t="s">
        <v>81</v>
      </c>
      <c r="D45" s="147">
        <v>345</v>
      </c>
      <c r="E45" s="147"/>
      <c r="F45" s="147"/>
      <c r="G45" s="124"/>
      <c r="H45" s="143"/>
      <c r="I45" s="2"/>
      <c r="J45" s="2"/>
      <c r="K45" s="2"/>
      <c r="L45" s="2"/>
      <c r="M45" s="2"/>
      <c r="N45" s="2"/>
    </row>
    <row r="46" spans="1:14" ht="15" customHeight="1">
      <c r="A46" s="123"/>
      <c r="B46" s="146" t="s">
        <v>82</v>
      </c>
      <c r="C46" s="147" t="s">
        <v>81</v>
      </c>
      <c r="D46" s="147">
        <v>150</v>
      </c>
      <c r="E46" s="147"/>
      <c r="F46" s="147"/>
      <c r="G46" s="124"/>
      <c r="H46" s="143"/>
      <c r="I46" s="2"/>
      <c r="J46" s="2"/>
      <c r="K46" s="2"/>
      <c r="L46" s="2"/>
      <c r="M46" s="2"/>
      <c r="N46" s="2"/>
    </row>
    <row r="47" spans="1:14" ht="26.25" customHeight="1">
      <c r="A47" s="123"/>
      <c r="B47" s="146" t="s">
        <v>83</v>
      </c>
      <c r="C47" s="147" t="s">
        <v>81</v>
      </c>
      <c r="D47" s="147">
        <v>310</v>
      </c>
      <c r="E47" s="147"/>
      <c r="F47" s="147"/>
      <c r="G47" s="124"/>
      <c r="H47" s="143"/>
      <c r="I47" s="2"/>
      <c r="J47" s="2"/>
      <c r="K47" s="2"/>
      <c r="L47" s="2"/>
      <c r="M47" s="2"/>
      <c r="N47" s="2"/>
    </row>
    <row r="48" spans="1:14">
      <c r="A48" s="125"/>
      <c r="B48" s="146"/>
      <c r="C48" s="147"/>
      <c r="D48" s="147"/>
      <c r="E48" s="147"/>
      <c r="F48" s="147"/>
      <c r="G48" s="125"/>
      <c r="H48" s="143"/>
      <c r="I48" s="2"/>
      <c r="J48" s="2"/>
      <c r="K48" s="2"/>
      <c r="L48" s="2"/>
      <c r="M48" s="2"/>
      <c r="N48" s="2"/>
    </row>
    <row r="49" spans="1:14">
      <c r="A49" s="117"/>
      <c r="B49" s="218" t="s">
        <v>84</v>
      </c>
      <c r="C49" s="218"/>
      <c r="D49" s="218"/>
      <c r="E49" s="218"/>
      <c r="F49" s="126">
        <f>+SUM(F45:F48)</f>
        <v>0</v>
      </c>
      <c r="G49" s="122"/>
      <c r="H49" s="143"/>
      <c r="I49" s="2"/>
      <c r="J49" s="2"/>
      <c r="K49" s="2"/>
      <c r="L49" s="2"/>
      <c r="M49" s="2"/>
      <c r="N49" s="2"/>
    </row>
    <row r="50" spans="1:14">
      <c r="A50" s="117"/>
      <c r="B50" s="132"/>
      <c r="C50" s="119"/>
      <c r="D50" s="120"/>
      <c r="E50" s="121"/>
      <c r="F50" s="121"/>
      <c r="G50" s="122"/>
      <c r="H50" s="143"/>
      <c r="I50" s="2"/>
      <c r="J50" s="2"/>
      <c r="K50" s="2"/>
      <c r="L50" s="2"/>
      <c r="M50" s="2"/>
      <c r="N50" s="2"/>
    </row>
    <row r="51" spans="1:14">
      <c r="A51" s="117"/>
      <c r="B51" s="132" t="s">
        <v>85</v>
      </c>
      <c r="C51" s="119"/>
      <c r="D51" s="120"/>
      <c r="E51" s="121"/>
      <c r="F51" s="121"/>
      <c r="G51" s="122"/>
      <c r="H51" s="143"/>
      <c r="I51" s="2"/>
      <c r="J51" s="2"/>
      <c r="K51" s="2"/>
      <c r="L51" s="2"/>
      <c r="M51" s="2"/>
      <c r="N51" s="2"/>
    </row>
    <row r="52" spans="1:14" ht="31">
      <c r="A52" s="123"/>
      <c r="B52" s="146" t="s">
        <v>87</v>
      </c>
      <c r="C52" s="146" t="s">
        <v>86</v>
      </c>
      <c r="D52" s="146">
        <v>7</v>
      </c>
      <c r="E52" s="146"/>
      <c r="F52" s="146"/>
      <c r="G52" s="124"/>
      <c r="H52" s="143"/>
      <c r="I52" s="2"/>
      <c r="J52" s="2"/>
      <c r="K52" s="2"/>
      <c r="L52" s="2"/>
      <c r="M52" s="2"/>
      <c r="N52" s="2"/>
    </row>
    <row r="53" spans="1:14">
      <c r="A53" s="125"/>
      <c r="B53" s="146"/>
      <c r="C53" s="146"/>
      <c r="D53" s="146"/>
      <c r="E53" s="146"/>
      <c r="F53" s="146"/>
      <c r="G53" s="125"/>
      <c r="H53" s="143"/>
      <c r="I53" s="2"/>
      <c r="J53" s="2"/>
      <c r="K53" s="2"/>
      <c r="L53" s="2"/>
      <c r="M53" s="2"/>
      <c r="N53" s="2"/>
    </row>
    <row r="54" spans="1:14">
      <c r="A54" s="125"/>
      <c r="B54" s="146"/>
      <c r="C54" s="146"/>
      <c r="D54" s="146"/>
      <c r="E54" s="146"/>
      <c r="F54" s="146"/>
      <c r="G54" s="125"/>
      <c r="H54" s="143"/>
      <c r="I54" s="2"/>
      <c r="J54" s="2"/>
      <c r="K54" s="2"/>
      <c r="L54" s="2"/>
      <c r="M54" s="2"/>
      <c r="N54" s="2"/>
    </row>
    <row r="55" spans="1:14" ht="15" customHeight="1">
      <c r="A55" s="123"/>
      <c r="B55" s="146" t="s">
        <v>88</v>
      </c>
      <c r="C55" s="146" t="s">
        <v>86</v>
      </c>
      <c r="D55" s="146">
        <v>7</v>
      </c>
      <c r="E55" s="146"/>
      <c r="F55" s="146"/>
      <c r="G55" s="124"/>
      <c r="H55" s="143"/>
      <c r="I55" s="2"/>
      <c r="J55" s="2"/>
      <c r="K55" s="2"/>
      <c r="L55" s="2"/>
      <c r="M55" s="2"/>
      <c r="N55" s="2"/>
    </row>
    <row r="56" spans="1:14">
      <c r="A56" s="125"/>
      <c r="B56" s="146"/>
      <c r="C56" s="146"/>
      <c r="D56" s="146"/>
      <c r="E56" s="146"/>
      <c r="F56" s="146"/>
      <c r="G56" s="125"/>
      <c r="H56" s="143"/>
      <c r="I56" s="2"/>
      <c r="J56" s="2"/>
      <c r="K56" s="2"/>
      <c r="L56" s="2"/>
      <c r="M56" s="2"/>
      <c r="N56" s="2"/>
    </row>
    <row r="57" spans="1:14">
      <c r="A57" s="117"/>
      <c r="B57" s="218" t="s">
        <v>89</v>
      </c>
      <c r="C57" s="218"/>
      <c r="D57" s="218"/>
      <c r="E57" s="218"/>
      <c r="F57" s="126">
        <f>+SUM(F52:F56)</f>
        <v>0</v>
      </c>
      <c r="G57" s="122"/>
      <c r="H57" s="143"/>
      <c r="I57" s="2"/>
      <c r="J57" s="2"/>
      <c r="K57" s="2"/>
      <c r="L57" s="2"/>
      <c r="M57" s="2"/>
      <c r="N57" s="2"/>
    </row>
    <row r="58" spans="1:14">
      <c r="A58" s="117"/>
      <c r="B58" s="118"/>
      <c r="C58" s="119"/>
      <c r="D58" s="120"/>
      <c r="E58" s="121"/>
      <c r="F58" s="121"/>
      <c r="G58" s="122"/>
      <c r="H58" s="143"/>
      <c r="I58" s="2"/>
      <c r="J58" s="2"/>
      <c r="K58" s="2"/>
      <c r="L58" s="2"/>
      <c r="M58" s="2"/>
      <c r="N58" s="2"/>
    </row>
    <row r="59" spans="1:14" s="116" customFormat="1" ht="12.75" customHeight="1">
      <c r="A59" s="117"/>
      <c r="B59" s="132" t="s">
        <v>90</v>
      </c>
      <c r="C59" s="119"/>
      <c r="D59" s="120"/>
      <c r="E59" s="121"/>
      <c r="F59" s="121"/>
      <c r="G59" s="122"/>
      <c r="H59" s="125"/>
    </row>
    <row r="60" spans="1:14" s="116" customFormat="1" ht="31.9" customHeight="1">
      <c r="A60" s="123"/>
      <c r="B60" s="146" t="s">
        <v>91</v>
      </c>
      <c r="C60" s="146" t="s">
        <v>86</v>
      </c>
      <c r="D60" s="146">
        <v>30</v>
      </c>
      <c r="E60" s="146"/>
      <c r="F60" s="146"/>
      <c r="G60" s="124"/>
      <c r="H60" s="125"/>
    </row>
    <row r="61" spans="1:14" s="116" customFormat="1" ht="12.75" customHeight="1">
      <c r="A61" s="125"/>
      <c r="B61" s="146"/>
      <c r="C61" s="146"/>
      <c r="D61" s="146"/>
      <c r="E61" s="146"/>
      <c r="F61" s="146"/>
      <c r="G61" s="125"/>
      <c r="H61" s="125"/>
    </row>
    <row r="62" spans="1:14" s="116" customFormat="1" ht="35.5" customHeight="1">
      <c r="A62" s="123"/>
      <c r="B62" s="146" t="s">
        <v>92</v>
      </c>
      <c r="C62" s="146" t="s">
        <v>86</v>
      </c>
      <c r="D62" s="146">
        <v>8</v>
      </c>
      <c r="E62" s="146"/>
      <c r="F62" s="146"/>
      <c r="G62" s="124"/>
      <c r="H62" s="125"/>
    </row>
    <row r="63" spans="1:14" s="116" customFormat="1" ht="12.75" customHeight="1">
      <c r="A63" s="125"/>
      <c r="B63" s="146"/>
      <c r="C63" s="146"/>
      <c r="D63" s="146"/>
      <c r="E63" s="146"/>
      <c r="F63" s="146"/>
      <c r="G63" s="125"/>
      <c r="H63" s="125"/>
    </row>
    <row r="64" spans="1:14" s="116" customFormat="1" ht="22.15" customHeight="1">
      <c r="A64" s="123"/>
      <c r="B64" s="146" t="s">
        <v>93</v>
      </c>
      <c r="C64" s="146" t="s">
        <v>86</v>
      </c>
      <c r="D64" s="146">
        <v>8</v>
      </c>
      <c r="E64" s="146"/>
      <c r="F64" s="146"/>
      <c r="G64" s="124"/>
      <c r="H64" s="125"/>
    </row>
    <row r="65" spans="1:14" s="116" customFormat="1" ht="12.75" customHeight="1">
      <c r="A65" s="125"/>
      <c r="B65" s="146"/>
      <c r="C65" s="146"/>
      <c r="D65" s="146"/>
      <c r="E65" s="146"/>
      <c r="F65" s="146"/>
      <c r="G65" s="125"/>
      <c r="H65" s="125"/>
    </row>
    <row r="66" spans="1:14">
      <c r="A66" s="117"/>
      <c r="B66" s="218"/>
      <c r="C66" s="218"/>
      <c r="D66" s="218"/>
      <c r="E66" s="218"/>
      <c r="F66" s="121">
        <f>+SUM(F60:F64)</f>
        <v>0</v>
      </c>
      <c r="G66" s="122"/>
      <c r="H66" s="143"/>
      <c r="I66" s="2"/>
      <c r="J66" s="2"/>
      <c r="K66" s="2"/>
      <c r="L66" s="2"/>
      <c r="M66" s="2"/>
      <c r="N66" s="2"/>
    </row>
    <row r="67" spans="1:14">
      <c r="A67" s="117"/>
      <c r="B67" s="118"/>
      <c r="C67" s="119"/>
      <c r="D67" s="120"/>
      <c r="E67" s="121"/>
      <c r="F67" s="121"/>
      <c r="G67" s="122"/>
      <c r="H67" s="143"/>
      <c r="I67" s="2"/>
      <c r="J67" s="2"/>
      <c r="K67" s="2"/>
      <c r="L67" s="2"/>
      <c r="M67" s="2"/>
      <c r="N67" s="2"/>
    </row>
    <row r="68" spans="1:14">
      <c r="A68" s="117"/>
      <c r="B68" s="118"/>
      <c r="C68" s="119"/>
      <c r="D68" s="120"/>
      <c r="E68" s="121"/>
      <c r="F68" s="121"/>
      <c r="G68" s="122"/>
      <c r="H68" s="143"/>
      <c r="I68" s="2"/>
      <c r="J68" s="2"/>
      <c r="K68" s="2"/>
      <c r="L68" s="2"/>
      <c r="M68" s="2"/>
      <c r="N68" s="2"/>
    </row>
    <row r="69" spans="1:14">
      <c r="A69" s="117"/>
      <c r="B69" s="118"/>
      <c r="C69" s="119"/>
      <c r="D69" s="120"/>
      <c r="E69" s="121"/>
      <c r="F69" s="121"/>
      <c r="G69" s="127"/>
      <c r="H69" s="143"/>
      <c r="I69" s="2"/>
      <c r="J69" s="2"/>
      <c r="K69" s="2"/>
      <c r="L69" s="2"/>
      <c r="M69" s="2"/>
      <c r="N69" s="2"/>
    </row>
    <row r="70" spans="1:14">
      <c r="A70" s="115"/>
      <c r="B70" s="118"/>
      <c r="C70" s="119"/>
      <c r="D70" s="120"/>
      <c r="E70" s="121"/>
      <c r="F70" s="121"/>
      <c r="G70" s="127"/>
      <c r="H70" s="143"/>
      <c r="I70" s="2"/>
      <c r="J70" s="2"/>
      <c r="K70" s="2"/>
      <c r="L70" s="2"/>
      <c r="M70" s="2"/>
      <c r="N70" s="2"/>
    </row>
    <row r="71" spans="1:14">
      <c r="A71" s="2"/>
      <c r="B71" s="150"/>
      <c r="C71" s="143"/>
      <c r="D71" s="143"/>
      <c r="E71" s="143"/>
      <c r="F71" s="143"/>
      <c r="G71" s="143"/>
      <c r="H71" s="143"/>
      <c r="I71" s="2"/>
      <c r="J71" s="2"/>
      <c r="K71" s="2"/>
      <c r="L71" s="2"/>
      <c r="M71" s="2"/>
      <c r="N71" s="2"/>
    </row>
    <row r="72" spans="1:14">
      <c r="A72" s="2"/>
      <c r="B72" s="150"/>
      <c r="C72" s="143"/>
      <c r="D72" s="143"/>
      <c r="E72" s="153">
        <f>F39+F19+F27+F15+G69</f>
        <v>0</v>
      </c>
      <c r="F72" s="143"/>
      <c r="G72" s="143"/>
      <c r="H72" s="143"/>
      <c r="I72" s="2"/>
      <c r="J72" s="2"/>
      <c r="K72" s="2"/>
      <c r="L72" s="2"/>
      <c r="M72" s="2"/>
      <c r="N72" s="2"/>
    </row>
    <row r="73" spans="1:14">
      <c r="B73" s="141"/>
      <c r="C73" s="134"/>
      <c r="D73" s="134"/>
      <c r="E73" s="134"/>
      <c r="F73" s="134"/>
      <c r="G73" s="134"/>
      <c r="H73" s="134"/>
    </row>
  </sheetData>
  <mergeCells count="9">
    <mergeCell ref="B5:F5"/>
    <mergeCell ref="B49:E49"/>
    <mergeCell ref="B57:E57"/>
    <mergeCell ref="B66:E66"/>
    <mergeCell ref="B6:F7"/>
    <mergeCell ref="B12:F12"/>
    <mergeCell ref="B42:F42"/>
    <mergeCell ref="B17:F17"/>
    <mergeCell ref="B24:F24"/>
  </mergeCells>
  <phoneticPr fontId="0" type="noConversion"/>
  <pageMargins left="0.94" right="0.51200000000000001" top="0.71" bottom="0.5" header="0" footer="0"/>
  <pageSetup scale="54" orientation="portrait" horizontalDpi="300" r:id="rId1"/>
  <headerFooter alignWithMargins="0"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tabColor rgb="FFFFC000"/>
    <pageSetUpPr fitToPage="1"/>
  </sheetPr>
  <dimension ref="B2:K50"/>
  <sheetViews>
    <sheetView showGridLines="0" showZeros="0" defaultGridColor="0" topLeftCell="A35" colorId="22" zoomScaleNormal="100" workbookViewId="0">
      <selection activeCell="H5" sqref="H5"/>
    </sheetView>
  </sheetViews>
  <sheetFormatPr baseColWidth="10" defaultColWidth="9.765625" defaultRowHeight="15.5"/>
  <cols>
    <col min="2" max="2" width="42" customWidth="1"/>
    <col min="3" max="3" width="10.69140625" customWidth="1"/>
    <col min="5" max="5" width="11.765625" customWidth="1"/>
    <col min="6" max="6" width="12.53515625" customWidth="1"/>
    <col min="8" max="8" width="29.3046875" customWidth="1"/>
  </cols>
  <sheetData>
    <row r="2" spans="2:11">
      <c r="B2" s="1" t="s">
        <v>54</v>
      </c>
      <c r="C2" s="2"/>
      <c r="D2" s="2"/>
    </row>
    <row r="4" spans="2:11">
      <c r="B4" s="3" t="s">
        <v>32</v>
      </c>
    </row>
    <row r="5" spans="2:11" ht="66.5" customHeight="1">
      <c r="B5" s="228" t="s">
        <v>112</v>
      </c>
      <c r="C5" s="228"/>
      <c r="D5" s="228"/>
      <c r="E5" s="228"/>
      <c r="F5" s="228"/>
    </row>
    <row r="6" spans="2:11" ht="12" customHeight="1">
      <c r="B6" s="225">
        <f>RESUMEN!$C$6</f>
        <v>0</v>
      </c>
      <c r="C6" s="225"/>
      <c r="D6" s="225"/>
      <c r="E6" s="225"/>
      <c r="F6" s="225"/>
    </row>
    <row r="7" spans="2:11" ht="5.25" customHeight="1">
      <c r="B7" s="2"/>
    </row>
    <row r="8" spans="2:11" ht="5.25" customHeight="1"/>
    <row r="9" spans="2:11">
      <c r="B9" t="str">
        <f>'A.2 Personal Auxiliar'!B9</f>
        <v>PRESUPUESTO: Referencial</v>
      </c>
    </row>
    <row r="11" spans="2:11">
      <c r="B11" s="72" t="s">
        <v>0</v>
      </c>
      <c r="C11" s="73" t="s">
        <v>28</v>
      </c>
      <c r="D11" s="73" t="s">
        <v>29</v>
      </c>
      <c r="E11" s="74" t="s">
        <v>30</v>
      </c>
      <c r="F11" s="75" t="s">
        <v>14</v>
      </c>
    </row>
    <row r="12" spans="2:11">
      <c r="B12" s="76"/>
      <c r="C12" s="77"/>
      <c r="D12" s="77"/>
      <c r="E12" s="78"/>
      <c r="F12" s="202"/>
    </row>
    <row r="13" spans="2:11">
      <c r="B13" s="79"/>
      <c r="C13" s="80"/>
      <c r="E13" s="197"/>
      <c r="F13" s="226"/>
    </row>
    <row r="14" spans="2:11">
      <c r="B14" s="81" t="s">
        <v>50</v>
      </c>
      <c r="C14" s="88" t="s">
        <v>21</v>
      </c>
      <c r="D14" s="8"/>
      <c r="E14" s="198"/>
      <c r="F14" s="226"/>
      <c r="H14" s="54"/>
      <c r="I14" s="55"/>
      <c r="J14" s="55"/>
      <c r="K14" s="13"/>
    </row>
    <row r="15" spans="2:11">
      <c r="B15" s="81"/>
      <c r="C15" s="8"/>
      <c r="D15" s="8"/>
      <c r="E15" s="195"/>
      <c r="F15" s="226"/>
      <c r="H15" s="54"/>
      <c r="I15" s="55"/>
      <c r="J15" s="55"/>
      <c r="K15" s="13"/>
    </row>
    <row r="16" spans="2:11">
      <c r="B16" s="81" t="s">
        <v>51</v>
      </c>
      <c r="C16" s="88" t="s">
        <v>21</v>
      </c>
      <c r="D16" s="8"/>
      <c r="E16" s="195"/>
      <c r="F16" s="226"/>
      <c r="H16" s="54"/>
      <c r="I16" s="55"/>
      <c r="J16" s="55"/>
      <c r="K16" s="13"/>
    </row>
    <row r="17" spans="2:11">
      <c r="B17" s="81"/>
      <c r="C17" s="9"/>
      <c r="D17" s="172"/>
      <c r="E17" s="199"/>
      <c r="F17" s="226"/>
      <c r="G17" s="134"/>
      <c r="H17" s="173"/>
      <c r="I17" s="55"/>
      <c r="J17" s="55"/>
      <c r="K17" s="13"/>
    </row>
    <row r="18" spans="2:11">
      <c r="B18" s="82" t="s">
        <v>52</v>
      </c>
      <c r="C18" s="88" t="s">
        <v>21</v>
      </c>
      <c r="D18" s="174"/>
      <c r="E18" s="199"/>
      <c r="F18" s="226"/>
      <c r="G18" s="134"/>
      <c r="H18" s="173"/>
      <c r="I18" s="55"/>
      <c r="J18" s="55"/>
      <c r="K18" s="13"/>
    </row>
    <row r="19" spans="2:11">
      <c r="B19" s="82"/>
      <c r="C19" s="9"/>
      <c r="D19" s="172"/>
      <c r="E19" s="199"/>
      <c r="F19" s="226"/>
      <c r="G19" s="134"/>
      <c r="H19" s="173"/>
      <c r="I19" s="55"/>
      <c r="J19" s="55"/>
      <c r="K19" s="13"/>
    </row>
    <row r="20" spans="2:11">
      <c r="B20" s="82" t="s">
        <v>33</v>
      </c>
      <c r="C20" s="88" t="s">
        <v>21</v>
      </c>
      <c r="D20" s="172"/>
      <c r="E20" s="199"/>
      <c r="F20" s="226"/>
      <c r="G20" s="134"/>
      <c r="H20" s="173"/>
      <c r="I20" s="55"/>
      <c r="J20" s="55"/>
      <c r="K20" s="13"/>
    </row>
    <row r="21" spans="2:11">
      <c r="B21" s="83"/>
      <c r="C21" s="9"/>
      <c r="D21" s="172"/>
      <c r="E21" s="199"/>
      <c r="F21" s="226"/>
      <c r="G21" s="134"/>
      <c r="H21" s="134">
        <f>'A.2 Personal Auxiliar'!H19</f>
        <v>0</v>
      </c>
      <c r="I21" s="55"/>
      <c r="J21" s="55"/>
      <c r="K21" s="13"/>
    </row>
    <row r="22" spans="2:11">
      <c r="B22" s="83" t="s">
        <v>53</v>
      </c>
      <c r="C22" s="9" t="s">
        <v>31</v>
      </c>
      <c r="D22" s="172"/>
      <c r="E22" s="199"/>
      <c r="F22" s="226"/>
      <c r="G22" s="134"/>
      <c r="H22" s="134"/>
      <c r="I22" s="55"/>
      <c r="J22" s="55"/>
      <c r="K22" s="13"/>
    </row>
    <row r="23" spans="2:11">
      <c r="B23" s="83"/>
      <c r="C23" s="9"/>
      <c r="D23" s="172"/>
      <c r="E23" s="199"/>
      <c r="F23" s="226"/>
      <c r="G23" s="134"/>
      <c r="H23" s="134"/>
      <c r="I23" s="55"/>
      <c r="J23" s="55"/>
      <c r="K23" s="13"/>
    </row>
    <row r="24" spans="2:11">
      <c r="B24" s="83" t="s">
        <v>37</v>
      </c>
      <c r="C24" s="88" t="s">
        <v>21</v>
      </c>
      <c r="D24" s="172"/>
      <c r="E24" s="199"/>
      <c r="F24" s="226"/>
      <c r="G24" s="134"/>
      <c r="H24" s="134"/>
      <c r="I24" s="55"/>
      <c r="J24" s="55"/>
      <c r="K24" s="13"/>
    </row>
    <row r="25" spans="2:11">
      <c r="B25" s="83"/>
      <c r="C25" s="9"/>
      <c r="D25" s="172"/>
      <c r="E25" s="199"/>
      <c r="F25" s="226"/>
      <c r="G25" s="134"/>
      <c r="H25" s="134"/>
      <c r="I25" s="55"/>
      <c r="J25" s="55"/>
      <c r="K25" s="13"/>
    </row>
    <row r="26" spans="2:11">
      <c r="B26" s="87" t="s">
        <v>40</v>
      </c>
      <c r="C26" s="88" t="s">
        <v>21</v>
      </c>
      <c r="D26" s="9"/>
      <c r="E26" s="195"/>
      <c r="F26" s="226"/>
      <c r="I26" s="55"/>
      <c r="J26" s="55"/>
      <c r="K26" s="13"/>
    </row>
    <row r="27" spans="2:11">
      <c r="B27" s="83"/>
      <c r="C27" s="9"/>
      <c r="D27" s="9"/>
      <c r="E27" s="195"/>
      <c r="F27" s="226"/>
      <c r="I27" s="55"/>
      <c r="J27" s="55"/>
      <c r="K27" s="13"/>
    </row>
    <row r="28" spans="2:11">
      <c r="B28" s="83" t="s">
        <v>71</v>
      </c>
      <c r="C28" s="9" t="s">
        <v>31</v>
      </c>
      <c r="D28" s="9"/>
      <c r="E28" s="195"/>
      <c r="F28" s="226"/>
      <c r="I28" s="55"/>
      <c r="J28" s="55"/>
      <c r="K28" s="13"/>
    </row>
    <row r="29" spans="2:11">
      <c r="B29" s="83"/>
      <c r="C29" s="9"/>
      <c r="D29" s="9"/>
      <c r="E29" s="196"/>
      <c r="F29" s="226"/>
      <c r="I29" s="55"/>
      <c r="J29" s="55"/>
      <c r="K29" s="13"/>
    </row>
    <row r="30" spans="2:11">
      <c r="B30" s="83"/>
      <c r="C30" s="9"/>
      <c r="D30" s="9"/>
      <c r="E30" s="196"/>
      <c r="F30" s="226"/>
      <c r="I30" s="55"/>
      <c r="J30" s="55"/>
      <c r="K30" s="13"/>
    </row>
    <row r="31" spans="2:11">
      <c r="B31" s="83"/>
      <c r="C31" s="9"/>
      <c r="D31" s="9"/>
      <c r="E31" s="196"/>
      <c r="F31" s="226"/>
    </row>
    <row r="32" spans="2:11">
      <c r="B32" s="83"/>
      <c r="C32" s="9"/>
      <c r="D32" s="9"/>
      <c r="E32" s="196"/>
      <c r="F32" s="226"/>
    </row>
    <row r="33" spans="2:6">
      <c r="B33" s="83"/>
      <c r="C33" s="9"/>
      <c r="D33" s="9"/>
      <c r="E33" s="196"/>
      <c r="F33" s="226"/>
    </row>
    <row r="34" spans="2:6">
      <c r="B34" s="83"/>
      <c r="C34" s="9"/>
      <c r="D34" s="9"/>
      <c r="E34" s="196"/>
      <c r="F34" s="226"/>
    </row>
    <row r="35" spans="2:6">
      <c r="B35" s="84"/>
      <c r="C35" s="85"/>
      <c r="D35" s="85"/>
      <c r="E35" s="200"/>
      <c r="F35" s="226"/>
    </row>
    <row r="36" spans="2:6" ht="24" customHeight="1">
      <c r="B36" s="68" t="s">
        <v>34</v>
      </c>
      <c r="C36" s="86"/>
      <c r="D36" s="86"/>
      <c r="E36" s="201"/>
      <c r="F36" s="203">
        <f>SUM(F13:F35)</f>
        <v>0</v>
      </c>
    </row>
    <row r="42" spans="2:6">
      <c r="B42" s="3" t="str">
        <f>+RESUMEN!C38</f>
        <v xml:space="preserve">FECHA:            </v>
      </c>
    </row>
    <row r="48" spans="2:6">
      <c r="D48" s="19" t="s">
        <v>39</v>
      </c>
    </row>
    <row r="49" spans="2:4">
      <c r="D49" s="14" t="s">
        <v>38</v>
      </c>
    </row>
    <row r="50" spans="2:4">
      <c r="B50" s="14"/>
    </row>
  </sheetData>
  <mergeCells count="3">
    <mergeCell ref="B6:F6"/>
    <mergeCell ref="F13:F35"/>
    <mergeCell ref="B5:F5"/>
  </mergeCells>
  <phoneticPr fontId="0" type="noConversion"/>
  <pageMargins left="1.1599999999999999" right="0.51200000000000001" top="1.024" bottom="0.5" header="0" footer="0"/>
  <pageSetup scale="54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Proforma Servicios</vt:lpstr>
      <vt:lpstr>RESUMEN</vt:lpstr>
      <vt:lpstr>A.1 Personal Tecnico</vt:lpstr>
      <vt:lpstr>B.1 Cargas social P_Tecnico</vt:lpstr>
      <vt:lpstr>A.2 Personal Auxiliar</vt:lpstr>
      <vt:lpstr>B.2  Carga social P_Auxiliar</vt:lpstr>
      <vt:lpstr>C. Costos servicios varios</vt:lpstr>
      <vt:lpstr>D. Costos Directos Miscelaneos</vt:lpstr>
      <vt:lpstr>'B.2  Carga social P_Auxiliar'!Área_de_impresión</vt:lpstr>
      <vt:lpstr>'Proforma Servicios'!Área_de_impresión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</dc:creator>
  <cp:lastModifiedBy>Jorge Galo Durazno Orellana</cp:lastModifiedBy>
  <cp:lastPrinted>2006-02-08T16:44:49Z</cp:lastPrinted>
  <dcterms:created xsi:type="dcterms:W3CDTF">2000-07-22T12:05:06Z</dcterms:created>
  <dcterms:modified xsi:type="dcterms:W3CDTF">2024-04-16T21:14:09Z</dcterms:modified>
</cp:coreProperties>
</file>